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285" windowWidth="22695" windowHeight="97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Sheet1!$A$1:$K$55</definedName>
  </definedNames>
  <calcPr calcId="145621"/>
</workbook>
</file>

<file path=xl/calcChain.xml><?xml version="1.0" encoding="utf-8"?>
<calcChain xmlns="http://schemas.openxmlformats.org/spreadsheetml/2006/main">
  <c r="H55" i="1" l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J28" i="1"/>
  <c r="I29" i="1"/>
  <c r="J29" i="1"/>
  <c r="K29" i="1"/>
  <c r="I30" i="1"/>
  <c r="J30" i="1"/>
  <c r="K30" i="1"/>
  <c r="I31" i="1"/>
  <c r="J31" i="1"/>
  <c r="K31" i="1"/>
  <c r="J32" i="1"/>
  <c r="I33" i="1"/>
  <c r="J33" i="1"/>
  <c r="K33" i="1"/>
  <c r="I34" i="1"/>
  <c r="J34" i="1"/>
  <c r="K34" i="1"/>
  <c r="I35" i="1"/>
  <c r="J35" i="1"/>
  <c r="K35" i="1"/>
  <c r="I36" i="1"/>
  <c r="J36" i="1"/>
  <c r="K36" i="1"/>
  <c r="I37" i="1"/>
  <c r="J37" i="1"/>
  <c r="K37" i="1"/>
  <c r="J38" i="1"/>
  <c r="I39" i="1"/>
  <c r="J39" i="1"/>
  <c r="K39" i="1"/>
  <c r="I40" i="1"/>
  <c r="J40" i="1"/>
  <c r="K40" i="1"/>
  <c r="I41" i="1"/>
  <c r="J41" i="1"/>
  <c r="K41" i="1"/>
  <c r="I42" i="1"/>
  <c r="J42" i="1"/>
  <c r="K42" i="1"/>
  <c r="I43" i="1"/>
  <c r="J43" i="1"/>
  <c r="K43" i="1"/>
  <c r="I44" i="1"/>
  <c r="J44" i="1"/>
  <c r="K44" i="1"/>
  <c r="I45" i="1"/>
  <c r="J45" i="1"/>
  <c r="K45" i="1"/>
  <c r="I46" i="1"/>
  <c r="J46" i="1"/>
  <c r="K46" i="1"/>
  <c r="J47" i="1"/>
  <c r="I48" i="1"/>
  <c r="J48" i="1"/>
  <c r="K48" i="1"/>
  <c r="J49" i="1"/>
  <c r="I50" i="1"/>
  <c r="J50" i="1"/>
  <c r="K50" i="1"/>
  <c r="I51" i="1"/>
  <c r="J51" i="1"/>
  <c r="K51" i="1"/>
  <c r="I52" i="1"/>
  <c r="J52" i="1"/>
  <c r="K52" i="1"/>
  <c r="I53" i="1"/>
  <c r="J53" i="1"/>
  <c r="K53" i="1"/>
  <c r="I55" i="1"/>
  <c r="J55" i="1"/>
  <c r="K55" i="1"/>
  <c r="G53" i="1"/>
  <c r="F53" i="1"/>
  <c r="G52" i="1"/>
  <c r="F52" i="1"/>
  <c r="G51" i="1"/>
  <c r="F51" i="1"/>
  <c r="G50" i="1"/>
  <c r="F50" i="1"/>
  <c r="E50" i="1"/>
  <c r="G49" i="1"/>
  <c r="G48" i="1"/>
  <c r="F48" i="1"/>
  <c r="E48" i="1"/>
  <c r="G46" i="1"/>
  <c r="F46" i="1"/>
  <c r="E46" i="1"/>
  <c r="G45" i="1"/>
  <c r="F45" i="1"/>
  <c r="G44" i="1"/>
  <c r="G43" i="1"/>
  <c r="F43" i="1"/>
  <c r="E43" i="1"/>
  <c r="G41" i="1"/>
  <c r="F41" i="1"/>
  <c r="E41" i="1"/>
  <c r="G40" i="1"/>
  <c r="F40" i="1"/>
  <c r="E40" i="1"/>
  <c r="G37" i="1"/>
  <c r="F37" i="1"/>
  <c r="G36" i="1"/>
  <c r="E36" i="1"/>
  <c r="G35" i="1"/>
  <c r="G33" i="1"/>
  <c r="F33" i="1"/>
  <c r="G31" i="1"/>
  <c r="F31" i="1"/>
  <c r="G30" i="1"/>
  <c r="F30" i="1"/>
  <c r="E30" i="1"/>
  <c r="G29" i="1"/>
  <c r="F29" i="1"/>
  <c r="E29" i="1"/>
  <c r="G28" i="1"/>
  <c r="G26" i="1"/>
  <c r="F26" i="1"/>
  <c r="G24" i="1"/>
  <c r="F24" i="1"/>
  <c r="E24" i="1"/>
  <c r="G22" i="1"/>
  <c r="G21" i="1"/>
  <c r="F21" i="1"/>
  <c r="G20" i="1"/>
  <c r="G19" i="1"/>
  <c r="G18" i="1"/>
  <c r="F18" i="1"/>
  <c r="E18" i="1"/>
  <c r="G17" i="1"/>
  <c r="F17" i="1"/>
  <c r="E17" i="1"/>
  <c r="G16" i="1"/>
  <c r="F16" i="1"/>
  <c r="E16" i="1"/>
  <c r="G15" i="1"/>
  <c r="F15" i="1"/>
  <c r="G14" i="1"/>
  <c r="F14" i="1"/>
  <c r="E14" i="1"/>
  <c r="G13" i="1"/>
  <c r="F13" i="1"/>
  <c r="G12" i="1"/>
  <c r="F12" i="1"/>
  <c r="E12" i="1"/>
  <c r="G11" i="1"/>
  <c r="F11" i="1"/>
  <c r="E11" i="1"/>
  <c r="G10" i="1"/>
  <c r="F10" i="1"/>
  <c r="E10" i="1"/>
  <c r="G9" i="1"/>
  <c r="F9" i="1"/>
  <c r="G8" i="1"/>
  <c r="F8" i="1"/>
  <c r="G7" i="1"/>
  <c r="G6" i="1"/>
  <c r="G55" i="1" s="1"/>
  <c r="F6" i="1"/>
  <c r="F55" i="1" s="1"/>
  <c r="E6" i="1"/>
  <c r="E55" i="1" s="1"/>
</calcChain>
</file>

<file path=xl/comments1.xml><?xml version="1.0" encoding="utf-8"?>
<comments xmlns="http://schemas.openxmlformats.org/spreadsheetml/2006/main">
  <authors>
    <author>Eugene Mostofi</author>
  </authors>
  <commentList>
    <comment ref="A7" authorId="0">
      <text>
        <r>
          <rPr>
            <b/>
            <sz val="9"/>
            <color indexed="81"/>
            <rFont val="Tahoma"/>
            <family val="2"/>
          </rPr>
          <t>Eugene Mostofi:</t>
        </r>
        <r>
          <rPr>
            <sz val="9"/>
            <color indexed="81"/>
            <rFont val="Tahoma"/>
            <family val="2"/>
          </rPr>
          <t xml:space="preserve">
Emailed Katie and Jim Fry to cofirm CFDA number
</t>
        </r>
      </text>
    </comment>
    <comment ref="A28" authorId="0">
      <text>
        <r>
          <rPr>
            <b/>
            <sz val="9"/>
            <color indexed="81"/>
            <rFont val="Tahoma"/>
            <family val="2"/>
          </rPr>
          <t>Eugene Mostofi:</t>
        </r>
        <r>
          <rPr>
            <sz val="9"/>
            <color indexed="81"/>
            <rFont val="Tahoma"/>
            <family val="2"/>
          </rPr>
          <t xml:space="preserve">
no cfda # found
</t>
        </r>
      </text>
    </comment>
  </commentList>
</comments>
</file>

<file path=xl/sharedStrings.xml><?xml version="1.0" encoding="utf-8"?>
<sst xmlns="http://schemas.openxmlformats.org/spreadsheetml/2006/main" count="146" uniqueCount="113">
  <si>
    <t>NORTHWEST PORTLAND AREA INDIAN HEALTH BOARD</t>
  </si>
  <si>
    <t>Schedule of Expenditure of Federal Awards</t>
  </si>
  <si>
    <t>PY</t>
  </si>
  <si>
    <t>Cash</t>
  </si>
  <si>
    <t>Current</t>
  </si>
  <si>
    <t>Award</t>
  </si>
  <si>
    <t>Grant#</t>
  </si>
  <si>
    <t>Agency</t>
  </si>
  <si>
    <t>CFDA</t>
  </si>
  <si>
    <t>Title</t>
  </si>
  <si>
    <t>Receivable</t>
  </si>
  <si>
    <t>Awards</t>
  </si>
  <si>
    <t>Expended</t>
  </si>
  <si>
    <t>Received</t>
  </si>
  <si>
    <t>Balance</t>
  </si>
  <si>
    <t>U.S. DHHS</t>
  </si>
  <si>
    <t>1200 acct</t>
  </si>
  <si>
    <t>HHS-IHS 10-01-08-9/30/09</t>
  </si>
  <si>
    <t>93-228</t>
  </si>
  <si>
    <t>Health Management Development Program</t>
  </si>
  <si>
    <t>HHS-NIH</t>
  </si>
  <si>
    <t>93-718</t>
  </si>
  <si>
    <t>Meaningful Use</t>
  </si>
  <si>
    <t>HHS-IHS</t>
  </si>
  <si>
    <t>93-231</t>
  </si>
  <si>
    <t>Epidemiology Center</t>
  </si>
  <si>
    <t>HHS-IHS 6-1-2001 to 9-30-09</t>
  </si>
  <si>
    <t>93-237</t>
  </si>
  <si>
    <t>Special Diabetes Program for Indians</t>
  </si>
  <si>
    <t>112-05</t>
  </si>
  <si>
    <t>NARCH 5</t>
  </si>
  <si>
    <t>112-06</t>
  </si>
  <si>
    <t>93-232</t>
  </si>
  <si>
    <t>NARCH 6</t>
  </si>
  <si>
    <t>114-14</t>
  </si>
  <si>
    <t>93-933</t>
  </si>
  <si>
    <t>NARCH 7</t>
  </si>
  <si>
    <t>WEAVE</t>
  </si>
  <si>
    <t>118-00-15</t>
  </si>
  <si>
    <t>SAMHSA</t>
  </si>
  <si>
    <t>93-243</t>
  </si>
  <si>
    <t>I H S</t>
  </si>
  <si>
    <t>NARCH VIII Tots 2 tweens</t>
  </si>
  <si>
    <t>HHS-CDC</t>
  </si>
  <si>
    <t>93-283</t>
  </si>
  <si>
    <t>Nat'l Cancer Prevention and Control</t>
  </si>
  <si>
    <t>ASTHO-CDC Consortium</t>
  </si>
  <si>
    <t>HHS-I H S</t>
  </si>
  <si>
    <t>93-284</t>
  </si>
  <si>
    <t>Inury Prevention program</t>
  </si>
  <si>
    <t>AHRQ</t>
  </si>
  <si>
    <t>93-715</t>
  </si>
  <si>
    <t>IDEA</t>
  </si>
  <si>
    <t>93-399</t>
  </si>
  <si>
    <t>NW Tribal Cancer Navigator</t>
  </si>
  <si>
    <t>93-307</t>
  </si>
  <si>
    <t>Child Safety Seat Intervention</t>
  </si>
  <si>
    <t>HHS</t>
  </si>
  <si>
    <t>ITCM/National Native Network</t>
  </si>
  <si>
    <t>93-104</t>
  </si>
  <si>
    <t>93-507</t>
  </si>
  <si>
    <t>Public Health Infrastructure</t>
  </si>
  <si>
    <t>NIHB</t>
  </si>
  <si>
    <t>CMS TTAG AI/AN</t>
  </si>
  <si>
    <t>HHS-OMH</t>
  </si>
  <si>
    <t>93-137</t>
  </si>
  <si>
    <t>IDEA- (OMH)</t>
  </si>
  <si>
    <t>State &amp; Pass Through Funds</t>
  </si>
  <si>
    <t>WA</t>
  </si>
  <si>
    <t>Attorney General of Washington-Restricted Medical Cy Pres Grant</t>
  </si>
  <si>
    <t>OR</t>
  </si>
  <si>
    <t>93-889</t>
  </si>
  <si>
    <t>Health Security Preparedness &amp; Response Program (HSPR)</t>
  </si>
  <si>
    <t>93-070 &amp; 93-283</t>
  </si>
  <si>
    <t>TROCD</t>
  </si>
  <si>
    <t>WA-UW</t>
  </si>
  <si>
    <t>Regional Training Center-UW</t>
  </si>
  <si>
    <t>93-069</t>
  </si>
  <si>
    <t>OR DHS H1N1</t>
  </si>
  <si>
    <t>HHS-UW-NWCPHP</t>
  </si>
  <si>
    <t>93-003</t>
  </si>
  <si>
    <t>U of W  Bio-Terrorism</t>
  </si>
  <si>
    <t>93-249</t>
  </si>
  <si>
    <t>CRC Toolkit</t>
  </si>
  <si>
    <t>CDC-Washington</t>
  </si>
  <si>
    <t>Integrating CRC Screening</t>
  </si>
  <si>
    <t>Private</t>
  </si>
  <si>
    <t>Empowering native Youth policy</t>
  </si>
  <si>
    <t>Sexual Assault Task Force</t>
  </si>
  <si>
    <t>93-393</t>
  </si>
  <si>
    <t>FHCRC- Multi-State Cancer Study</t>
  </si>
  <si>
    <t>HEITECH</t>
  </si>
  <si>
    <t>93-135</t>
  </si>
  <si>
    <t>Texas it's your game</t>
  </si>
  <si>
    <t>93-092</t>
  </si>
  <si>
    <t>ACA Tribal Personal Resp. Teen Pregnancey Prevention</t>
  </si>
  <si>
    <t>93-910</t>
  </si>
  <si>
    <t>OHSU HEY</t>
  </si>
  <si>
    <t>93-525</t>
  </si>
  <si>
    <t>Oregon Health Ins. Exchange</t>
  </si>
  <si>
    <t>Spirit of Eagles</t>
  </si>
  <si>
    <t>NW Health Foundation</t>
  </si>
  <si>
    <t>Tribal Org ACA Toolkit</t>
  </si>
  <si>
    <t>AIHC-ACA</t>
  </si>
  <si>
    <t>Am indian Health Commission-Wa</t>
  </si>
  <si>
    <t>Cow Creek Health &amp; Wellness Center</t>
  </si>
  <si>
    <t>93-145</t>
  </si>
  <si>
    <t>AIDS education and Training</t>
  </si>
  <si>
    <t>PEW Charitable Trusts DHAT</t>
  </si>
  <si>
    <t>Kellog Foundation DHAT project</t>
  </si>
  <si>
    <t>TOTAL</t>
  </si>
  <si>
    <t>Encumbrances</t>
  </si>
  <si>
    <t>Tribes Reaching Out Involves Everyone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</si>
</sst>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40" fontId="1" fillId="0" borderId="0" xfId="0" applyNumberFormat="1" applyFont="1"/>
    <xf numFmtId="3" fontId="1" fillId="0" borderId="0" xfId="0" applyNumberFormat="1" applyFont="1"/>
    <xf numFmtId="43" fontId="1" fillId="0" borderId="0" xfId="0" applyNumberFormat="1" applyFont="1"/>
    <xf numFmtId="43" fontId="1" fillId="0" borderId="0" xfId="0" applyNumberFormat="1" applyFont="1" applyFill="1"/>
    <xf numFmtId="14" fontId="2" fillId="2" borderId="1" xfId="0" applyNumberFormat="1" applyFont="1" applyFill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14" fontId="2" fillId="0" borderId="1" xfId="0" applyNumberFormat="1" applyFont="1" applyBorder="1" applyAlignment="1"/>
    <xf numFmtId="40" fontId="1" fillId="0" borderId="0" xfId="0" applyNumberFormat="1" applyFont="1" applyAlignment="1">
      <alignment horizontal="center"/>
    </xf>
    <xf numFmtId="3" fontId="1" fillId="0" borderId="0" xfId="0" applyNumberFormat="1" applyFont="1" applyFill="1" applyAlignment="1"/>
    <xf numFmtId="43" fontId="1" fillId="0" borderId="0" xfId="0" applyNumberFormat="1" applyFont="1" applyFill="1" applyAlignment="1"/>
    <xf numFmtId="43" fontId="1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40" fontId="1" fillId="0" borderId="2" xfId="0" applyNumberFormat="1" applyFont="1" applyBorder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43" fontId="1" fillId="0" borderId="2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40" fontId="1" fillId="0" borderId="0" xfId="0" applyNumberFormat="1" applyFont="1" applyBorder="1"/>
    <xf numFmtId="3" fontId="1" fillId="0" borderId="0" xfId="0" applyNumberFormat="1" applyFont="1" applyFill="1" applyBorder="1"/>
    <xf numFmtId="43" fontId="1" fillId="0" borderId="0" xfId="0" applyNumberFormat="1" applyFont="1" applyFill="1" applyBorder="1"/>
    <xf numFmtId="43" fontId="1" fillId="0" borderId="0" xfId="0" quotePrefix="1" applyNumberFormat="1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/>
    <xf numFmtId="40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37" fontId="1" fillId="0" borderId="0" xfId="0" applyNumberFormat="1" applyFont="1" applyFill="1"/>
    <xf numFmtId="43" fontId="2" fillId="0" borderId="0" xfId="0" applyNumberFormat="1" applyFont="1" applyFill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40" fontId="1" fillId="3" borderId="0" xfId="0" applyNumberFormat="1" applyFont="1" applyFill="1"/>
    <xf numFmtId="3" fontId="1" fillId="3" borderId="0" xfId="0" applyNumberFormat="1" applyFont="1" applyFill="1"/>
    <xf numFmtId="43" fontId="1" fillId="3" borderId="0" xfId="0" applyNumberFormat="1" applyFont="1" applyFill="1"/>
    <xf numFmtId="0" fontId="1" fillId="3" borderId="0" xfId="0" applyFont="1" applyFill="1" applyAlignment="1">
      <alignment horizontal="left"/>
    </xf>
    <xf numFmtId="40" fontId="1" fillId="0" borderId="0" xfId="0" applyNumberFormat="1" applyFont="1" applyFill="1" applyBorder="1"/>
    <xf numFmtId="40" fontId="1" fillId="3" borderId="0" xfId="0" applyNumberFormat="1" applyFont="1" applyFill="1" applyBorder="1"/>
    <xf numFmtId="3" fontId="1" fillId="3" borderId="0" xfId="0" applyNumberFormat="1" applyFont="1" applyFill="1" applyBorder="1"/>
    <xf numFmtId="43" fontId="1" fillId="3" borderId="0" xfId="0" applyNumberFormat="1" applyFont="1" applyFill="1" applyBorder="1"/>
    <xf numFmtId="37" fontId="1" fillId="0" borderId="0" xfId="0" applyNumberFormat="1" applyFont="1" applyFill="1" applyBorder="1"/>
    <xf numFmtId="43" fontId="1" fillId="0" borderId="3" xfId="0" applyNumberFormat="1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ugene/Grant%20History/Grant%20History%20FY%202015/Grant%20History-April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 Summary"/>
      <sheetName val="AR 04-30-2015"/>
      <sheetName val="All Grants Report 4-30-2015"/>
      <sheetName val="Cash Receipts through 4-30-2015"/>
      <sheetName val="FFR-dpm"/>
      <sheetName val="100"/>
      <sheetName val="109"/>
      <sheetName val="110"/>
      <sheetName val="111"/>
      <sheetName val="112-03"/>
      <sheetName val="112-04"/>
      <sheetName val="112-05"/>
      <sheetName val="112-06"/>
      <sheetName val="114-00"/>
      <sheetName val="117-00-15"/>
      <sheetName val="118-00-15"/>
      <sheetName val="119-00"/>
      <sheetName val="120"/>
      <sheetName val="122"/>
      <sheetName val="128"/>
      <sheetName val="135"/>
      <sheetName val="138"/>
      <sheetName val="142"/>
      <sheetName val="149"/>
      <sheetName val="151"/>
      <sheetName val="152"/>
      <sheetName val="153"/>
      <sheetName val="162"/>
      <sheetName val="211"/>
      <sheetName val="216"/>
      <sheetName val="220"/>
      <sheetName val="250"/>
      <sheetName val="306"/>
      <sheetName val="331"/>
      <sheetName val="917"/>
      <sheetName val="921"/>
      <sheetName val="923"/>
      <sheetName val="927"/>
      <sheetName val="929"/>
      <sheetName val="930"/>
      <sheetName val="931"/>
      <sheetName val="932"/>
      <sheetName val="933"/>
      <sheetName val="934"/>
      <sheetName val="935"/>
      <sheetName val="936"/>
      <sheetName val="937"/>
      <sheetName val="638 detail"/>
      <sheetName val="400"/>
      <sheetName val="103"/>
      <sheetName val="125"/>
      <sheetName val="131"/>
      <sheetName val="141"/>
      <sheetName val="148"/>
      <sheetName val="202"/>
      <sheetName val="206"/>
      <sheetName val="207"/>
      <sheetName val="209"/>
      <sheetName val="210"/>
      <sheetName val="212"/>
      <sheetName val="308"/>
      <sheetName val="330"/>
      <sheetName val="907-03"/>
      <sheetName val="909"/>
      <sheetName val="910"/>
      <sheetName val="912"/>
      <sheetName val="913"/>
      <sheetName val="915"/>
      <sheetName val="916"/>
      <sheetName val="918"/>
      <sheetName val="919"/>
      <sheetName val="920"/>
      <sheetName val="922"/>
      <sheetName val="924"/>
      <sheetName val="925"/>
      <sheetName val="926"/>
      <sheetName val="928"/>
      <sheetName val="208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5">
          <cell r="K25">
            <v>-2024049.9200000002</v>
          </cell>
        </row>
        <row r="26">
          <cell r="F26">
            <v>757611</v>
          </cell>
          <cell r="I26">
            <v>1237833.55</v>
          </cell>
          <cell r="J26">
            <v>-752653.22</v>
          </cell>
          <cell r="K26">
            <v>-1538869.5899999999</v>
          </cell>
          <cell r="L26">
            <v>1748958.4699999995</v>
          </cell>
        </row>
      </sheetData>
      <sheetData sheetId="6">
        <row r="11">
          <cell r="I11">
            <v>63483.130000000005</v>
          </cell>
          <cell r="J11">
            <v>-5455.57</v>
          </cell>
          <cell r="K11">
            <v>62196.1</v>
          </cell>
          <cell r="L11">
            <v>-1561.4600000000064</v>
          </cell>
        </row>
      </sheetData>
      <sheetData sheetId="7">
        <row r="26">
          <cell r="L26">
            <v>200945.72000000009</v>
          </cell>
        </row>
        <row r="27">
          <cell r="F27">
            <v>916357</v>
          </cell>
          <cell r="I27">
            <v>517611.5</v>
          </cell>
          <cell r="K27">
            <v>90625.439999999944</v>
          </cell>
          <cell r="L27">
            <v>599691.2200000002</v>
          </cell>
        </row>
      </sheetData>
      <sheetData sheetId="8">
        <row r="22">
          <cell r="F22">
            <v>256727</v>
          </cell>
          <cell r="I22">
            <v>192960.81999999998</v>
          </cell>
          <cell r="K22">
            <v>189684.15999999995</v>
          </cell>
          <cell r="L22">
            <v>132269.37999999998</v>
          </cell>
        </row>
      </sheetData>
      <sheetData sheetId="9" refreshError="1"/>
      <sheetData sheetId="10" refreshError="1"/>
      <sheetData sheetId="11">
        <row r="12">
          <cell r="K12">
            <v>-68792.550000000017</v>
          </cell>
          <cell r="L12">
            <v>175957.26</v>
          </cell>
        </row>
        <row r="13">
          <cell r="I13">
            <v>158599.76</v>
          </cell>
          <cell r="J13">
            <v>-29216.11</v>
          </cell>
          <cell r="K13">
            <v>60591.099999999991</v>
          </cell>
          <cell r="L13">
            <v>17357.5</v>
          </cell>
        </row>
      </sheetData>
      <sheetData sheetId="12">
        <row r="11">
          <cell r="K11">
            <v>162077.30000000005</v>
          </cell>
          <cell r="L11">
            <v>82988.939999999944</v>
          </cell>
        </row>
        <row r="12">
          <cell r="I12">
            <v>54540.6</v>
          </cell>
          <cell r="K12">
            <v>216617.9</v>
          </cell>
          <cell r="L12">
            <v>28448.339999999946</v>
          </cell>
        </row>
      </sheetData>
      <sheetData sheetId="13">
        <row r="9">
          <cell r="K9">
            <v>-645960.56999999995</v>
          </cell>
          <cell r="L9">
            <v>1258769.4100000001</v>
          </cell>
        </row>
        <row r="10">
          <cell r="I10">
            <v>269875.34999999998</v>
          </cell>
          <cell r="K10">
            <v>-376085.22</v>
          </cell>
          <cell r="L10">
            <v>988894.06000000017</v>
          </cell>
        </row>
      </sheetData>
      <sheetData sheetId="14">
        <row r="6">
          <cell r="I6">
            <v>93669.01</v>
          </cell>
          <cell r="K6">
            <v>93669.01</v>
          </cell>
        </row>
        <row r="8">
          <cell r="F8">
            <v>850000</v>
          </cell>
          <cell r="L8">
            <v>756330.99</v>
          </cell>
        </row>
      </sheetData>
      <sheetData sheetId="15">
        <row r="6">
          <cell r="K6">
            <v>32850</v>
          </cell>
          <cell r="L6">
            <v>703150</v>
          </cell>
        </row>
        <row r="7">
          <cell r="I7">
            <v>301014.64</v>
          </cell>
          <cell r="K7">
            <v>333864.64</v>
          </cell>
          <cell r="L7">
            <v>402135.36</v>
          </cell>
        </row>
      </sheetData>
      <sheetData sheetId="16">
        <row r="6">
          <cell r="F6">
            <v>457096</v>
          </cell>
          <cell r="I6">
            <v>11609.75</v>
          </cell>
          <cell r="K6">
            <v>11609.75</v>
          </cell>
          <cell r="L6">
            <v>445486.25</v>
          </cell>
        </row>
      </sheetData>
      <sheetData sheetId="17" refreshError="1"/>
      <sheetData sheetId="18">
        <row r="28">
          <cell r="F28">
            <v>300000</v>
          </cell>
          <cell r="K28">
            <v>18896.100000000006</v>
          </cell>
        </row>
        <row r="29">
          <cell r="I29">
            <v>206123.84000000003</v>
          </cell>
          <cell r="K29">
            <v>225019.94000000003</v>
          </cell>
          <cell r="L29">
            <v>61112.979999999981</v>
          </cell>
        </row>
      </sheetData>
      <sheetData sheetId="19">
        <row r="10">
          <cell r="K10">
            <v>-34171.33</v>
          </cell>
          <cell r="L10">
            <v>40285.329999999987</v>
          </cell>
        </row>
        <row r="11">
          <cell r="I11">
            <v>10080.33</v>
          </cell>
          <cell r="K11">
            <v>-24091</v>
          </cell>
          <cell r="L11">
            <v>30204.999999999985</v>
          </cell>
        </row>
      </sheetData>
      <sheetData sheetId="20">
        <row r="14">
          <cell r="K14">
            <v>-11740.069999999994</v>
          </cell>
          <cell r="L14">
            <v>57365.219999999994</v>
          </cell>
        </row>
        <row r="15">
          <cell r="I15">
            <v>41984.160000000003</v>
          </cell>
          <cell r="K15">
            <v>30244.090000000011</v>
          </cell>
          <cell r="L15">
            <v>15381.05999999999</v>
          </cell>
        </row>
      </sheetData>
      <sheetData sheetId="21">
        <row r="11">
          <cell r="I11">
            <v>0</v>
          </cell>
        </row>
        <row r="12">
          <cell r="K12">
            <v>-112938.40000000002</v>
          </cell>
          <cell r="L12">
            <v>54519.550000000047</v>
          </cell>
        </row>
      </sheetData>
      <sheetData sheetId="22">
        <row r="19">
          <cell r="K19">
            <v>1496.9200000000419</v>
          </cell>
        </row>
        <row r="55">
          <cell r="I55">
            <v>148620.28</v>
          </cell>
          <cell r="L55">
            <v>947132.24</v>
          </cell>
        </row>
        <row r="56">
          <cell r="I56">
            <v>105453.56</v>
          </cell>
          <cell r="J56">
            <v>-210364.18</v>
          </cell>
          <cell r="K56">
            <v>125014.64000000001</v>
          </cell>
          <cell r="L56">
            <v>841678.67999999993</v>
          </cell>
        </row>
      </sheetData>
      <sheetData sheetId="23">
        <row r="7">
          <cell r="J7">
            <v>15697.18</v>
          </cell>
          <cell r="L7">
            <v>15697.18</v>
          </cell>
          <cell r="M7">
            <v>44302.82</v>
          </cell>
        </row>
      </sheetData>
      <sheetData sheetId="24">
        <row r="13">
          <cell r="K13">
            <v>-790088.42</v>
          </cell>
          <cell r="L13">
            <v>-172941.93000000075</v>
          </cell>
          <cell r="M13">
            <v>35180.190000000555</v>
          </cell>
        </row>
      </sheetData>
      <sheetData sheetId="25">
        <row r="10">
          <cell r="L10">
            <v>20113.339999999967</v>
          </cell>
          <cell r="M10">
            <v>93148.390000000014</v>
          </cell>
        </row>
        <row r="11">
          <cell r="J11">
            <v>38674.649999999994</v>
          </cell>
          <cell r="K11">
            <v>-41847.65</v>
          </cell>
          <cell r="L11">
            <v>16940.33999999996</v>
          </cell>
          <cell r="M11">
            <v>54473.74000000002</v>
          </cell>
        </row>
      </sheetData>
      <sheetData sheetId="26">
        <row r="7">
          <cell r="L7">
            <v>378.06</v>
          </cell>
          <cell r="M7">
            <v>19621.939999999999</v>
          </cell>
        </row>
      </sheetData>
      <sheetData sheetId="27">
        <row r="9">
          <cell r="L9">
            <v>209734.82999999996</v>
          </cell>
        </row>
        <row r="10">
          <cell r="I10">
            <v>107182.29000000001</v>
          </cell>
          <cell r="J10">
            <v>-214341.45</v>
          </cell>
          <cell r="K10">
            <v>47658.310000000027</v>
          </cell>
          <cell r="L10">
            <v>102552.53999999995</v>
          </cell>
        </row>
      </sheetData>
      <sheetData sheetId="28">
        <row r="8">
          <cell r="K8">
            <v>-1197.8199999999997</v>
          </cell>
          <cell r="L8">
            <v>3675.3199999999988</v>
          </cell>
        </row>
        <row r="9">
          <cell r="F9">
            <v>8000</v>
          </cell>
          <cell r="K9">
            <v>-1197.82</v>
          </cell>
          <cell r="L9">
            <v>11675.32</v>
          </cell>
        </row>
      </sheetData>
      <sheetData sheetId="29">
        <row r="11">
          <cell r="K11">
            <v>2664.909999999998</v>
          </cell>
          <cell r="L11">
            <v>14965.62000000001</v>
          </cell>
        </row>
        <row r="12">
          <cell r="I12">
            <v>7094.41</v>
          </cell>
          <cell r="J12">
            <v>-3967.87</v>
          </cell>
          <cell r="K12">
            <v>5791.45</v>
          </cell>
          <cell r="L12">
            <v>7871.21000000001</v>
          </cell>
        </row>
      </sheetData>
      <sheetData sheetId="30">
        <row r="7">
          <cell r="F7">
            <v>50000</v>
          </cell>
          <cell r="I7">
            <v>934.95</v>
          </cell>
          <cell r="K7">
            <v>934.95</v>
          </cell>
          <cell r="L7">
            <v>49065.05</v>
          </cell>
        </row>
      </sheetData>
      <sheetData sheetId="31">
        <row r="8">
          <cell r="K8">
            <v>0</v>
          </cell>
        </row>
      </sheetData>
      <sheetData sheetId="32">
        <row r="19">
          <cell r="L19">
            <v>8622.43</v>
          </cell>
        </row>
        <row r="20">
          <cell r="F20">
            <v>38300</v>
          </cell>
          <cell r="K20">
            <v>-13468.520000000004</v>
          </cell>
          <cell r="L20">
            <v>46922.43</v>
          </cell>
        </row>
      </sheetData>
      <sheetData sheetId="33">
        <row r="9">
          <cell r="I9">
            <v>0</v>
          </cell>
          <cell r="J9">
            <v>0</v>
          </cell>
          <cell r="L9">
            <v>-927.61999999999853</v>
          </cell>
        </row>
        <row r="10">
          <cell r="K10">
            <v>0.12999999999738066</v>
          </cell>
        </row>
      </sheetData>
      <sheetData sheetId="34">
        <row r="10">
          <cell r="F10">
            <v>8000</v>
          </cell>
          <cell r="I10">
            <v>8895.99</v>
          </cell>
          <cell r="J10">
            <v>-8000</v>
          </cell>
          <cell r="K10">
            <v>2554.6699999999964</v>
          </cell>
          <cell r="L10">
            <v>497.95000000000255</v>
          </cell>
        </row>
      </sheetData>
      <sheetData sheetId="35">
        <row r="11">
          <cell r="K11">
            <v>-3634.6600000000035</v>
          </cell>
          <cell r="L11">
            <v>44872.599999999991</v>
          </cell>
        </row>
        <row r="12">
          <cell r="I12">
            <v>14718.77</v>
          </cell>
          <cell r="J12">
            <v>-10089.299999999999</v>
          </cell>
          <cell r="K12">
            <v>994.81000000000131</v>
          </cell>
          <cell r="L12">
            <v>30153.829999999991</v>
          </cell>
        </row>
      </sheetData>
      <sheetData sheetId="36">
        <row r="11">
          <cell r="K11">
            <v>26469.900000000023</v>
          </cell>
          <cell r="L11">
            <v>41155.270000000004</v>
          </cell>
        </row>
        <row r="12">
          <cell r="F12">
            <v>72500</v>
          </cell>
          <cell r="I12">
            <v>55266.53</v>
          </cell>
          <cell r="J12">
            <v>-46057.22</v>
          </cell>
          <cell r="K12">
            <v>35679.21</v>
          </cell>
          <cell r="L12">
            <v>58388.740000000005</v>
          </cell>
        </row>
      </sheetData>
      <sheetData sheetId="37">
        <row r="11">
          <cell r="K11">
            <v>-42476.06</v>
          </cell>
          <cell r="L11">
            <v>41257.300000000003</v>
          </cell>
        </row>
        <row r="12">
          <cell r="K12">
            <v>-42476.06</v>
          </cell>
          <cell r="L12">
            <v>41257.300000000003</v>
          </cell>
        </row>
      </sheetData>
      <sheetData sheetId="38">
        <row r="10">
          <cell r="I10">
            <v>2623.58</v>
          </cell>
          <cell r="K10">
            <v>-17697.46</v>
          </cell>
          <cell r="L10">
            <v>17697.46</v>
          </cell>
        </row>
      </sheetData>
      <sheetData sheetId="39">
        <row r="12">
          <cell r="K12">
            <v>-37040.58</v>
          </cell>
          <cell r="L12">
            <v>42439.579999999973</v>
          </cell>
        </row>
        <row r="13">
          <cell r="I13">
            <v>13301.07</v>
          </cell>
          <cell r="K13">
            <v>-23739.510000000002</v>
          </cell>
          <cell r="L13">
            <v>29138.509999999973</v>
          </cell>
        </row>
      </sheetData>
      <sheetData sheetId="40">
        <row r="9">
          <cell r="K9">
            <v>0</v>
          </cell>
        </row>
      </sheetData>
      <sheetData sheetId="41">
        <row r="12">
          <cell r="K12">
            <v>-28738.34</v>
          </cell>
          <cell r="L12">
            <v>28738.34</v>
          </cell>
        </row>
        <row r="13">
          <cell r="I13">
            <v>0</v>
          </cell>
          <cell r="K13">
            <v>-28738.34</v>
          </cell>
          <cell r="L13">
            <v>28738.34</v>
          </cell>
        </row>
      </sheetData>
      <sheetData sheetId="42">
        <row r="13">
          <cell r="I13">
            <v>0</v>
          </cell>
        </row>
        <row r="16">
          <cell r="K16">
            <v>-1031.93</v>
          </cell>
        </row>
      </sheetData>
      <sheetData sheetId="43">
        <row r="10">
          <cell r="K10">
            <v>-6938.23</v>
          </cell>
          <cell r="L10">
            <v>6938.23</v>
          </cell>
        </row>
        <row r="11">
          <cell r="I11">
            <v>4243.42</v>
          </cell>
          <cell r="K11">
            <v>-2694.8099999999995</v>
          </cell>
          <cell r="L11">
            <v>2694.8099999999995</v>
          </cell>
        </row>
      </sheetData>
      <sheetData sheetId="44">
        <row r="9">
          <cell r="F9">
            <v>64559</v>
          </cell>
          <cell r="I9">
            <v>19766.75</v>
          </cell>
          <cell r="J9">
            <v>0</v>
          </cell>
          <cell r="K9">
            <v>19766.75</v>
          </cell>
          <cell r="L9">
            <v>44792.25</v>
          </cell>
        </row>
      </sheetData>
      <sheetData sheetId="45">
        <row r="8">
          <cell r="F8">
            <v>395800</v>
          </cell>
          <cell r="I8">
            <v>12233.12</v>
          </cell>
          <cell r="K8">
            <v>12233.12</v>
          </cell>
          <cell r="L8">
            <v>383566.88</v>
          </cell>
        </row>
      </sheetData>
      <sheetData sheetId="46">
        <row r="8">
          <cell r="F8">
            <v>786610</v>
          </cell>
          <cell r="I8">
            <v>0</v>
          </cell>
          <cell r="L8">
            <v>786610</v>
          </cell>
        </row>
        <row r="14">
          <cell r="J14">
            <v>-786610</v>
          </cell>
          <cell r="K14">
            <v>-786610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>
        <row r="16">
          <cell r="K16">
            <v>-8698.32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>
        <row r="15">
          <cell r="K15">
            <v>0</v>
          </cell>
        </row>
      </sheetData>
      <sheetData sheetId="58" refreshError="1"/>
      <sheetData sheetId="59" refreshError="1"/>
      <sheetData sheetId="60" refreshError="1"/>
      <sheetData sheetId="61">
        <row r="11">
          <cell r="K11">
            <v>0</v>
          </cell>
          <cell r="L11">
            <v>0</v>
          </cell>
        </row>
      </sheetData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10">
          <cell r="K10">
            <v>-4336.3099999999977</v>
          </cell>
          <cell r="L10">
            <v>4336.3099999999904</v>
          </cell>
        </row>
        <row r="11">
          <cell r="K11">
            <v>-4336.3100000000004</v>
          </cell>
        </row>
      </sheetData>
      <sheetData sheetId="68" refreshError="1"/>
      <sheetData sheetId="69">
        <row r="14">
          <cell r="K14">
            <v>0</v>
          </cell>
        </row>
      </sheetData>
      <sheetData sheetId="70">
        <row r="11">
          <cell r="K11">
            <v>0</v>
          </cell>
          <cell r="L11">
            <v>0</v>
          </cell>
        </row>
      </sheetData>
      <sheetData sheetId="71" refreshError="1"/>
      <sheetData sheetId="72" refreshError="1"/>
      <sheetData sheetId="73" refreshError="1"/>
      <sheetData sheetId="74" refreshError="1"/>
      <sheetData sheetId="75">
        <row r="15">
          <cell r="K15">
            <v>0</v>
          </cell>
          <cell r="L15">
            <v>0</v>
          </cell>
        </row>
      </sheetData>
      <sheetData sheetId="76">
        <row r="11">
          <cell r="I11">
            <v>0</v>
          </cell>
          <cell r="K11">
            <v>-3.24</v>
          </cell>
          <cell r="L11">
            <v>0</v>
          </cell>
        </row>
      </sheetData>
      <sheetData sheetId="77" refreshError="1"/>
      <sheetData sheetId="7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6"/>
  <sheetViews>
    <sheetView tabSelected="1" topLeftCell="A17" workbookViewId="0">
      <selection activeCell="C30" sqref="C30"/>
    </sheetView>
  </sheetViews>
  <sheetFormatPr defaultRowHeight="15" x14ac:dyDescent="0.25"/>
  <cols>
    <col min="2" max="2" width="25.5703125" bestFit="1" customWidth="1"/>
    <col min="3" max="3" width="8" customWidth="1"/>
    <col min="4" max="4" width="51.42578125" customWidth="1"/>
    <col min="5" max="5" width="13.7109375" bestFit="1" customWidth="1"/>
    <col min="6" max="7" width="13.140625" bestFit="1" customWidth="1"/>
    <col min="8" max="8" width="13.140625" customWidth="1"/>
    <col min="9" max="10" width="13.7109375" bestFit="1" customWidth="1"/>
    <col min="11" max="11" width="13.140625" bestFit="1" customWidth="1"/>
  </cols>
  <sheetData>
    <row r="1" spans="1:11" ht="14.45" x14ac:dyDescent="0.3">
      <c r="A1" s="45" t="s">
        <v>0</v>
      </c>
      <c r="B1" s="45"/>
      <c r="C1" s="45"/>
      <c r="D1" s="45"/>
      <c r="E1" s="1"/>
      <c r="F1" s="2"/>
      <c r="G1" s="3"/>
      <c r="H1" s="3"/>
      <c r="I1" s="3"/>
      <c r="J1" s="4"/>
      <c r="K1" s="4"/>
    </row>
    <row r="2" spans="1:11" ht="14.45" x14ac:dyDescent="0.3">
      <c r="A2" s="46" t="s">
        <v>1</v>
      </c>
      <c r="B2" s="46"/>
      <c r="C2" s="46"/>
      <c r="D2" s="46"/>
      <c r="E2" s="1"/>
      <c r="F2" s="2"/>
      <c r="G2" s="3"/>
      <c r="H2" s="3"/>
      <c r="I2" s="3"/>
      <c r="J2" s="4"/>
      <c r="K2" s="4"/>
    </row>
    <row r="3" spans="1:11" ht="14.45" x14ac:dyDescent="0.3">
      <c r="A3" s="5">
        <v>42124</v>
      </c>
      <c r="B3" s="6"/>
      <c r="C3" s="7"/>
      <c r="D3" s="7"/>
      <c r="E3" s="8" t="s">
        <v>2</v>
      </c>
      <c r="F3" s="9"/>
      <c r="G3" s="10"/>
      <c r="H3" s="10"/>
      <c r="I3" s="11" t="s">
        <v>3</v>
      </c>
      <c r="J3" s="11" t="s">
        <v>4</v>
      </c>
      <c r="K3" s="11" t="s">
        <v>5</v>
      </c>
    </row>
    <row r="4" spans="1:11" ht="14.45" x14ac:dyDescent="0.3">
      <c r="A4" s="12" t="s">
        <v>6</v>
      </c>
      <c r="B4" s="13" t="s">
        <v>7</v>
      </c>
      <c r="C4" s="13" t="s">
        <v>8</v>
      </c>
      <c r="D4" s="13" t="s">
        <v>9</v>
      </c>
      <c r="E4" s="14" t="s">
        <v>10</v>
      </c>
      <c r="F4" s="15" t="s">
        <v>11</v>
      </c>
      <c r="G4" s="16" t="s">
        <v>12</v>
      </c>
      <c r="H4" s="16" t="s">
        <v>111</v>
      </c>
      <c r="I4" s="16" t="s">
        <v>13</v>
      </c>
      <c r="J4" s="16" t="s">
        <v>10</v>
      </c>
      <c r="K4" s="16" t="s">
        <v>14</v>
      </c>
    </row>
    <row r="5" spans="1:11" ht="14.45" x14ac:dyDescent="0.3">
      <c r="A5" s="17"/>
      <c r="B5" s="18"/>
      <c r="C5" s="18"/>
      <c r="D5" s="19" t="s">
        <v>15</v>
      </c>
      <c r="E5" s="20"/>
      <c r="F5" s="21"/>
      <c r="G5" s="22"/>
      <c r="H5" s="22"/>
      <c r="I5" s="22"/>
      <c r="J5" s="23" t="s">
        <v>16</v>
      </c>
      <c r="K5" s="22"/>
    </row>
    <row r="6" spans="1:11" ht="14.45" x14ac:dyDescent="0.3">
      <c r="A6" s="24">
        <v>100</v>
      </c>
      <c r="B6" s="25" t="s">
        <v>17</v>
      </c>
      <c r="C6" s="25" t="s">
        <v>18</v>
      </c>
      <c r="D6" s="25" t="s">
        <v>19</v>
      </c>
      <c r="E6" s="26">
        <f>'[1]100'!K25</f>
        <v>-2024049.9200000002</v>
      </c>
      <c r="F6" s="27">
        <f>'[1]100'!F26</f>
        <v>757611</v>
      </c>
      <c r="G6" s="4">
        <f>'[1]100'!I26</f>
        <v>1237833.55</v>
      </c>
      <c r="H6" s="4">
        <v>235133</v>
      </c>
      <c r="I6" s="4">
        <f>'[1]100'!J26</f>
        <v>-752653.22</v>
      </c>
      <c r="J6" s="4">
        <f>'[1]100'!K26</f>
        <v>-1538869.5899999999</v>
      </c>
      <c r="K6" s="4">
        <f>'[1]100'!L26</f>
        <v>1748958.4699999995</v>
      </c>
    </row>
    <row r="7" spans="1:11" ht="14.45" x14ac:dyDescent="0.3">
      <c r="A7" s="24">
        <v>109</v>
      </c>
      <c r="B7" s="28" t="s">
        <v>20</v>
      </c>
      <c r="C7" s="28" t="s">
        <v>21</v>
      </c>
      <c r="D7" s="28" t="s">
        <v>22</v>
      </c>
      <c r="E7" s="26">
        <v>4168.54</v>
      </c>
      <c r="F7" s="27">
        <v>99503</v>
      </c>
      <c r="G7" s="4">
        <f>'[1]109'!I11</f>
        <v>63483.130000000005</v>
      </c>
      <c r="H7" s="4"/>
      <c r="I7" s="4">
        <f>'[1]109'!J11</f>
        <v>-5455.57</v>
      </c>
      <c r="J7" s="4">
        <f>'[1]109'!K11</f>
        <v>62196.1</v>
      </c>
      <c r="K7" s="4">
        <f>'[1]109'!L11</f>
        <v>-1561.4600000000064</v>
      </c>
    </row>
    <row r="8" spans="1:11" ht="14.45" x14ac:dyDescent="0.3">
      <c r="A8" s="24">
        <v>110</v>
      </c>
      <c r="B8" s="28" t="s">
        <v>23</v>
      </c>
      <c r="C8" s="28" t="s">
        <v>24</v>
      </c>
      <c r="D8" s="28" t="s">
        <v>25</v>
      </c>
      <c r="E8" s="26">
        <v>-426986.06</v>
      </c>
      <c r="F8" s="27">
        <f>'[1]110'!F27+'[1]110'!L26</f>
        <v>1117302.7200000002</v>
      </c>
      <c r="G8" s="4">
        <f>'[1]110'!I27</f>
        <v>517611.5</v>
      </c>
      <c r="H8" s="4">
        <v>113908</v>
      </c>
      <c r="I8" s="4">
        <f>'[1]110'!J27</f>
        <v>0</v>
      </c>
      <c r="J8" s="4">
        <f>'[1]110'!K27</f>
        <v>90625.439999999944</v>
      </c>
      <c r="K8" s="4">
        <f>'[1]110'!L27</f>
        <v>599691.2200000002</v>
      </c>
    </row>
    <row r="9" spans="1:11" ht="14.45" x14ac:dyDescent="0.3">
      <c r="A9" s="24">
        <v>111</v>
      </c>
      <c r="B9" s="28" t="s">
        <v>26</v>
      </c>
      <c r="C9" s="28" t="s">
        <v>27</v>
      </c>
      <c r="D9" s="28" t="s">
        <v>28</v>
      </c>
      <c r="E9" s="26">
        <v>-3276.66</v>
      </c>
      <c r="F9" s="27">
        <f>'[1]111'!F22</f>
        <v>256727</v>
      </c>
      <c r="G9" s="4">
        <f>'[1]111'!I22</f>
        <v>192960.81999999998</v>
      </c>
      <c r="H9" s="4"/>
      <c r="I9" s="4">
        <f>'[1]111'!J22</f>
        <v>0</v>
      </c>
      <c r="J9" s="4">
        <f>'[1]111'!K22</f>
        <v>189684.15999999995</v>
      </c>
      <c r="K9" s="4">
        <f>'[1]111'!L22</f>
        <v>132269.37999999998</v>
      </c>
    </row>
    <row r="10" spans="1:11" ht="14.45" x14ac:dyDescent="0.3">
      <c r="A10" s="24" t="s">
        <v>29</v>
      </c>
      <c r="B10" s="25" t="s">
        <v>23</v>
      </c>
      <c r="C10" s="25" t="s">
        <v>24</v>
      </c>
      <c r="D10" s="25" t="s">
        <v>30</v>
      </c>
      <c r="E10" s="26">
        <f>'[1]112-05'!K12</f>
        <v>-68792.550000000017</v>
      </c>
      <c r="F10" s="27">
        <f>'[1]112-05'!L12</f>
        <v>175957.26</v>
      </c>
      <c r="G10" s="4">
        <f>'[1]112-05'!I13</f>
        <v>158599.76</v>
      </c>
      <c r="H10" s="4"/>
      <c r="I10" s="4">
        <f>'[1]112-05'!J13</f>
        <v>-29216.11</v>
      </c>
      <c r="J10" s="4">
        <f>'[1]112-05'!K13</f>
        <v>60591.099999999991</v>
      </c>
      <c r="K10" s="4">
        <f>'[1]112-05'!L13</f>
        <v>17357.5</v>
      </c>
    </row>
    <row r="11" spans="1:11" ht="14.45" x14ac:dyDescent="0.3">
      <c r="A11" s="24" t="s">
        <v>31</v>
      </c>
      <c r="B11" s="25" t="s">
        <v>23</v>
      </c>
      <c r="C11" s="25" t="s">
        <v>32</v>
      </c>
      <c r="D11" s="25" t="s">
        <v>33</v>
      </c>
      <c r="E11" s="26">
        <f>'[1]112-06'!K11</f>
        <v>162077.30000000005</v>
      </c>
      <c r="F11" s="27">
        <f>'[1]112-06'!L11</f>
        <v>82988.939999999944</v>
      </c>
      <c r="G11" s="27">
        <f>'[1]112-06'!I12</f>
        <v>54540.6</v>
      </c>
      <c r="H11" s="27"/>
      <c r="I11" s="27">
        <f>'[1]112-06'!J12</f>
        <v>0</v>
      </c>
      <c r="J11" s="27">
        <f>'[1]112-06'!K12</f>
        <v>216617.9</v>
      </c>
      <c r="K11" s="27">
        <f>'[1]112-06'!L12</f>
        <v>28448.339999999946</v>
      </c>
    </row>
    <row r="12" spans="1:11" ht="14.45" x14ac:dyDescent="0.3">
      <c r="A12" s="24" t="s">
        <v>34</v>
      </c>
      <c r="B12" s="25" t="s">
        <v>23</v>
      </c>
      <c r="C12" s="25" t="s">
        <v>35</v>
      </c>
      <c r="D12" s="25" t="s">
        <v>36</v>
      </c>
      <c r="E12" s="26">
        <f>'[1]114-00'!K9</f>
        <v>-645960.56999999995</v>
      </c>
      <c r="F12" s="27">
        <f>'[1]114-00'!L9</f>
        <v>1258769.4100000001</v>
      </c>
      <c r="G12" s="27">
        <f>'[1]114-00'!I10</f>
        <v>269875.34999999998</v>
      </c>
      <c r="H12" s="27">
        <v>205333.24</v>
      </c>
      <c r="I12" s="27">
        <f>'[1]114-00'!J10</f>
        <v>0</v>
      </c>
      <c r="J12" s="29">
        <f>'[1]114-00'!K10</f>
        <v>-376085.22</v>
      </c>
      <c r="K12" s="27">
        <f>'[1]114-00'!L10</f>
        <v>988894.06000000017</v>
      </c>
    </row>
    <row r="13" spans="1:11" ht="14.45" x14ac:dyDescent="0.3">
      <c r="A13" s="24">
        <v>117</v>
      </c>
      <c r="B13" s="25"/>
      <c r="C13" s="25"/>
      <c r="D13" s="25" t="s">
        <v>37</v>
      </c>
      <c r="E13" s="26"/>
      <c r="F13" s="27">
        <f>'[1]117-00-15'!F8</f>
        <v>850000</v>
      </c>
      <c r="G13" s="27">
        <f>'[1]117-00-15'!I6</f>
        <v>93669.01</v>
      </c>
      <c r="H13" s="27">
        <v>200000</v>
      </c>
      <c r="I13" s="27">
        <f>'[1]117-00-15'!J6</f>
        <v>0</v>
      </c>
      <c r="J13" s="27">
        <f>'[1]117-00-15'!K6</f>
        <v>93669.01</v>
      </c>
      <c r="K13" s="4">
        <f>'[1]117-00-15'!L8</f>
        <v>756330.99</v>
      </c>
    </row>
    <row r="14" spans="1:11" ht="14.45" x14ac:dyDescent="0.3">
      <c r="A14" s="24" t="s">
        <v>38</v>
      </c>
      <c r="B14" s="25" t="s">
        <v>39</v>
      </c>
      <c r="C14" s="25" t="s">
        <v>40</v>
      </c>
      <c r="D14" s="25" t="s">
        <v>112</v>
      </c>
      <c r="E14" s="26">
        <f>'[1]118-00-15'!K6</f>
        <v>32850</v>
      </c>
      <c r="F14" s="27">
        <f>'[1]118-00-15'!L6</f>
        <v>703150</v>
      </c>
      <c r="G14" s="4">
        <f>'[1]118-00-15'!I7</f>
        <v>301014.64</v>
      </c>
      <c r="H14" s="4">
        <v>402135.36</v>
      </c>
      <c r="I14" s="4">
        <f>'[1]118-00-15'!J7</f>
        <v>0</v>
      </c>
      <c r="J14" s="4">
        <f>'[1]118-00-15'!K7</f>
        <v>333864.64</v>
      </c>
      <c r="K14" s="4">
        <f>'[1]118-00-15'!L7</f>
        <v>402135.36</v>
      </c>
    </row>
    <row r="15" spans="1:11" ht="14.45" x14ac:dyDescent="0.3">
      <c r="A15" s="24">
        <v>119</v>
      </c>
      <c r="B15" s="25" t="s">
        <v>41</v>
      </c>
      <c r="C15" s="25"/>
      <c r="D15" s="25" t="s">
        <v>42</v>
      </c>
      <c r="E15" s="26"/>
      <c r="F15" s="27">
        <f>'[1]119-00'!F6</f>
        <v>457096</v>
      </c>
      <c r="G15" s="27">
        <f>'[1]119-00'!I6</f>
        <v>11609.75</v>
      </c>
      <c r="H15" s="27"/>
      <c r="I15" s="27">
        <f>'[1]119-00'!J6</f>
        <v>0</v>
      </c>
      <c r="J15" s="27">
        <f>'[1]119-00'!K6</f>
        <v>11609.75</v>
      </c>
      <c r="K15" s="27">
        <f>'[1]119-00'!L6</f>
        <v>445486.25</v>
      </c>
    </row>
    <row r="16" spans="1:11" ht="14.45" x14ac:dyDescent="0.3">
      <c r="A16" s="24">
        <v>122</v>
      </c>
      <c r="B16" s="25" t="s">
        <v>43</v>
      </c>
      <c r="C16" s="25" t="s">
        <v>44</v>
      </c>
      <c r="D16" s="25" t="s">
        <v>45</v>
      </c>
      <c r="E16" s="26">
        <f>'[1]122'!K28</f>
        <v>18896.100000000006</v>
      </c>
      <c r="F16" s="27">
        <f>'[1]122'!F28</f>
        <v>300000</v>
      </c>
      <c r="G16" s="4">
        <f>'[1]122'!I29</f>
        <v>206123.84000000003</v>
      </c>
      <c r="H16" s="4"/>
      <c r="I16" s="4">
        <f>'[1]122'!J29</f>
        <v>0</v>
      </c>
      <c r="J16" s="4">
        <f>'[1]122'!K29</f>
        <v>225019.94000000003</v>
      </c>
      <c r="K16" s="4">
        <f>'[1]122'!L29</f>
        <v>61112.979999999981</v>
      </c>
    </row>
    <row r="17" spans="1:11" ht="14.45" x14ac:dyDescent="0.3">
      <c r="A17" s="24">
        <v>128</v>
      </c>
      <c r="B17" s="25" t="s">
        <v>43</v>
      </c>
      <c r="C17" s="25" t="s">
        <v>44</v>
      </c>
      <c r="D17" s="25" t="s">
        <v>46</v>
      </c>
      <c r="E17" s="26">
        <f>'[1]128'!K10</f>
        <v>-34171.33</v>
      </c>
      <c r="F17" s="27">
        <f>'[1]128'!L10</f>
        <v>40285.329999999987</v>
      </c>
      <c r="G17" s="4">
        <f>'[1]128'!I11</f>
        <v>10080.33</v>
      </c>
      <c r="H17" s="4"/>
      <c r="I17" s="4">
        <f>'[1]128'!J11</f>
        <v>0</v>
      </c>
      <c r="J17" s="4">
        <f>'[1]128'!K11</f>
        <v>-24091</v>
      </c>
      <c r="K17" s="4">
        <f>'[1]128'!L11</f>
        <v>30204.999999999985</v>
      </c>
    </row>
    <row r="18" spans="1:11" ht="14.45" x14ac:dyDescent="0.3">
      <c r="A18" s="24">
        <v>135</v>
      </c>
      <c r="B18" s="25" t="s">
        <v>47</v>
      </c>
      <c r="C18" s="25" t="s">
        <v>48</v>
      </c>
      <c r="D18" s="25" t="s">
        <v>49</v>
      </c>
      <c r="E18" s="26">
        <f>'[1]135'!K14</f>
        <v>-11740.069999999994</v>
      </c>
      <c r="F18" s="27">
        <f>'[1]135'!L14</f>
        <v>57365.219999999994</v>
      </c>
      <c r="G18" s="4">
        <f>'[1]135'!I15</f>
        <v>41984.160000000003</v>
      </c>
      <c r="H18" s="4"/>
      <c r="I18" s="4">
        <f>'[1]135'!J15</f>
        <v>0</v>
      </c>
      <c r="J18" s="4">
        <f>'[1]135'!K15</f>
        <v>30244.090000000011</v>
      </c>
      <c r="K18" s="4">
        <f>'[1]135'!L15</f>
        <v>15381.05999999999</v>
      </c>
    </row>
    <row r="19" spans="1:11" ht="14.45" x14ac:dyDescent="0.3">
      <c r="A19" s="24">
        <v>138</v>
      </c>
      <c r="B19" s="25" t="s">
        <v>50</v>
      </c>
      <c r="C19" s="25" t="s">
        <v>51</v>
      </c>
      <c r="D19" s="25" t="s">
        <v>52</v>
      </c>
      <c r="E19" s="1">
        <v>-112938.4</v>
      </c>
      <c r="F19" s="27">
        <v>0</v>
      </c>
      <c r="G19" s="4">
        <f>'[1]138'!I11</f>
        <v>0</v>
      </c>
      <c r="H19" s="4"/>
      <c r="I19" s="4">
        <f>'[1]138'!J11</f>
        <v>0</v>
      </c>
      <c r="J19" s="4">
        <f>'[1]138'!K12</f>
        <v>-112938.40000000002</v>
      </c>
      <c r="K19" s="4">
        <f>'[1]138'!L12</f>
        <v>54519.550000000047</v>
      </c>
    </row>
    <row r="20" spans="1:11" ht="14.45" x14ac:dyDescent="0.3">
      <c r="A20" s="24">
        <v>141</v>
      </c>
      <c r="B20" s="25" t="s">
        <v>20</v>
      </c>
      <c r="C20" s="25" t="s">
        <v>53</v>
      </c>
      <c r="D20" s="25" t="s">
        <v>54</v>
      </c>
      <c r="E20" s="26">
        <v>-8698.320000000007</v>
      </c>
      <c r="F20" s="27">
        <v>0</v>
      </c>
      <c r="G20" s="30">
        <f>'[1]141'!I16</f>
        <v>0</v>
      </c>
      <c r="H20" s="30"/>
      <c r="I20" s="30">
        <f>'[1]141'!J16</f>
        <v>0</v>
      </c>
      <c r="J20" s="30">
        <f>'[1]141'!K16</f>
        <v>-8698.32</v>
      </c>
      <c r="K20" s="30">
        <f>'[1]141'!L16</f>
        <v>0</v>
      </c>
    </row>
    <row r="21" spans="1:11" ht="14.45" x14ac:dyDescent="0.3">
      <c r="A21" s="24">
        <v>142</v>
      </c>
      <c r="B21" s="25" t="s">
        <v>20</v>
      </c>
      <c r="C21" s="25" t="s">
        <v>55</v>
      </c>
      <c r="D21" s="25" t="s">
        <v>56</v>
      </c>
      <c r="E21" s="26">
        <v>82801.899999999994</v>
      </c>
      <c r="F21" s="27">
        <f>'[1]142'!L55+'[1]142'!F56</f>
        <v>947132.24</v>
      </c>
      <c r="G21" s="4">
        <f>'[1]142'!I55+'[1]142'!I56</f>
        <v>254073.84</v>
      </c>
      <c r="H21" s="4">
        <v>65759</v>
      </c>
      <c r="I21" s="4">
        <f>'[1]142'!J56+'[1]142'!J55</f>
        <v>-210364.18</v>
      </c>
      <c r="J21" s="4">
        <f>'[1]142'!K56+'[1]142'!K19</f>
        <v>126511.56000000006</v>
      </c>
      <c r="K21" s="4">
        <f>'[1]142'!L56</f>
        <v>841678.67999999993</v>
      </c>
    </row>
    <row r="22" spans="1:11" ht="14.45" x14ac:dyDescent="0.3">
      <c r="A22" s="24">
        <v>149</v>
      </c>
      <c r="B22" s="25" t="s">
        <v>57</v>
      </c>
      <c r="C22" s="31">
        <v>93.283000000000001</v>
      </c>
      <c r="D22" s="25" t="s">
        <v>58</v>
      </c>
      <c r="E22" s="26"/>
      <c r="F22" s="27">
        <v>60000</v>
      </c>
      <c r="G22" s="4">
        <f>'[1]149'!J7</f>
        <v>15697.18</v>
      </c>
      <c r="H22" s="4"/>
      <c r="I22" s="4">
        <f>'[1]149'!K7</f>
        <v>0</v>
      </c>
      <c r="J22" s="4">
        <f>'[1]149'!L7</f>
        <v>15697.18</v>
      </c>
      <c r="K22" s="4">
        <f>'[1]149'!M7</f>
        <v>44302.82</v>
      </c>
    </row>
    <row r="23" spans="1:11" ht="14.45" x14ac:dyDescent="0.3">
      <c r="A23" s="24">
        <v>151</v>
      </c>
      <c r="B23" s="25" t="s">
        <v>39</v>
      </c>
      <c r="C23" s="25" t="s">
        <v>59</v>
      </c>
      <c r="D23" s="25" t="s">
        <v>39</v>
      </c>
      <c r="E23" s="26">
        <v>617146.49</v>
      </c>
      <c r="F23" s="27">
        <v>0</v>
      </c>
      <c r="G23" s="4">
        <v>0</v>
      </c>
      <c r="H23" s="4"/>
      <c r="I23" s="4">
        <f>'[1]151'!K13</f>
        <v>-790088.42</v>
      </c>
      <c r="J23" s="4">
        <f>'[1]151'!L13</f>
        <v>-172941.93000000075</v>
      </c>
      <c r="K23" s="4">
        <f>'[1]151'!M13</f>
        <v>35180.190000000555</v>
      </c>
    </row>
    <row r="24" spans="1:11" ht="14.45" x14ac:dyDescent="0.3">
      <c r="A24" s="24">
        <v>152</v>
      </c>
      <c r="B24" s="25" t="s">
        <v>43</v>
      </c>
      <c r="C24" s="25" t="s">
        <v>60</v>
      </c>
      <c r="D24" s="25" t="s">
        <v>61</v>
      </c>
      <c r="E24" s="26">
        <f>'[1]152'!L10</f>
        <v>20113.339999999967</v>
      </c>
      <c r="F24" s="27">
        <f>'[1]152'!M10</f>
        <v>93148.390000000014</v>
      </c>
      <c r="G24" s="4">
        <f>'[1]152'!J11</f>
        <v>38674.649999999994</v>
      </c>
      <c r="H24" s="4"/>
      <c r="I24" s="4">
        <f>'[1]152'!K11</f>
        <v>-41847.65</v>
      </c>
      <c r="J24" s="4">
        <f>'[1]152'!L11</f>
        <v>16940.33999999996</v>
      </c>
      <c r="K24" s="4">
        <f>'[1]152'!M11</f>
        <v>54473.74000000002</v>
      </c>
    </row>
    <row r="25" spans="1:11" ht="14.45" x14ac:dyDescent="0.3">
      <c r="A25" s="24">
        <v>153</v>
      </c>
      <c r="B25" s="25" t="s">
        <v>62</v>
      </c>
      <c r="C25" s="25"/>
      <c r="D25" s="25" t="s">
        <v>63</v>
      </c>
      <c r="E25" s="26">
        <v>378.06</v>
      </c>
      <c r="F25" s="27">
        <v>20000</v>
      </c>
      <c r="G25" s="4">
        <v>0</v>
      </c>
      <c r="H25" s="4"/>
      <c r="I25" s="4">
        <f>'[1]153'!K7</f>
        <v>0</v>
      </c>
      <c r="J25" s="4">
        <f>'[1]153'!L7</f>
        <v>378.06</v>
      </c>
      <c r="K25" s="4">
        <f>'[1]153'!M7</f>
        <v>19621.939999999999</v>
      </c>
    </row>
    <row r="26" spans="1:11" ht="14.45" x14ac:dyDescent="0.3">
      <c r="A26" s="24">
        <v>162</v>
      </c>
      <c r="B26" s="25" t="s">
        <v>64</v>
      </c>
      <c r="C26" s="25" t="s">
        <v>65</v>
      </c>
      <c r="D26" s="25" t="s">
        <v>66</v>
      </c>
      <c r="E26" s="26">
        <v>154817.47</v>
      </c>
      <c r="F26" s="27">
        <f>'[1]162'!L9</f>
        <v>209734.82999999996</v>
      </c>
      <c r="G26" s="4">
        <f>'[1]162'!I10</f>
        <v>107182.29000000001</v>
      </c>
      <c r="H26" s="4"/>
      <c r="I26" s="4">
        <f>'[1]162'!J10</f>
        <v>-214341.45</v>
      </c>
      <c r="J26" s="4">
        <f>'[1]162'!K10</f>
        <v>47658.310000000027</v>
      </c>
      <c r="K26" s="4">
        <f>'[1]162'!L10</f>
        <v>102552.53999999995</v>
      </c>
    </row>
    <row r="27" spans="1:11" ht="14.45" x14ac:dyDescent="0.3">
      <c r="A27" s="24"/>
      <c r="B27" s="25"/>
      <c r="C27" s="25"/>
      <c r="D27" s="32" t="s">
        <v>67</v>
      </c>
      <c r="E27" s="26"/>
      <c r="F27" s="27"/>
      <c r="G27" s="3"/>
      <c r="H27" s="3"/>
      <c r="I27" s="4"/>
      <c r="J27" s="4"/>
      <c r="K27" s="4"/>
    </row>
    <row r="28" spans="1:11" ht="14.45" hidden="1" x14ac:dyDescent="0.3">
      <c r="A28" s="33">
        <v>209</v>
      </c>
      <c r="B28" s="34" t="s">
        <v>68</v>
      </c>
      <c r="C28" s="34"/>
      <c r="D28" s="34" t="s">
        <v>69</v>
      </c>
      <c r="E28" s="35">
        <v>0</v>
      </c>
      <c r="F28" s="36">
        <v>0</v>
      </c>
      <c r="G28" s="37">
        <f>'[1]209'!I13</f>
        <v>0</v>
      </c>
      <c r="H28" s="37"/>
      <c r="I28" s="37">
        <v>0</v>
      </c>
      <c r="J28" s="37">
        <f>'[1]209'!K15</f>
        <v>0</v>
      </c>
      <c r="K28" s="4">
        <v>0</v>
      </c>
    </row>
    <row r="29" spans="1:11" ht="14.45" x14ac:dyDescent="0.3">
      <c r="A29" s="24">
        <v>211</v>
      </c>
      <c r="B29" s="28" t="s">
        <v>70</v>
      </c>
      <c r="C29" s="28" t="s">
        <v>71</v>
      </c>
      <c r="D29" s="28" t="s">
        <v>72</v>
      </c>
      <c r="E29" s="26">
        <f>'[1]211'!K8</f>
        <v>-1197.8199999999997</v>
      </c>
      <c r="F29" s="27">
        <f>'[1]211'!F9+'[1]211'!L8</f>
        <v>11675.32</v>
      </c>
      <c r="G29" s="4">
        <f>'[1]211'!I9</f>
        <v>0</v>
      </c>
      <c r="H29" s="4"/>
      <c r="I29" s="4">
        <f>'[1]211'!J9</f>
        <v>0</v>
      </c>
      <c r="J29" s="4">
        <f>'[1]211'!K9</f>
        <v>-1197.82</v>
      </c>
      <c r="K29" s="4">
        <f>'[1]211'!L9</f>
        <v>11675.32</v>
      </c>
    </row>
    <row r="30" spans="1:11" ht="14.45" x14ac:dyDescent="0.3">
      <c r="A30" s="24">
        <v>216</v>
      </c>
      <c r="B30" s="25" t="s">
        <v>70</v>
      </c>
      <c r="C30" s="25" t="s">
        <v>73</v>
      </c>
      <c r="D30" s="25" t="s">
        <v>74</v>
      </c>
      <c r="E30" s="1">
        <f>'[1]216'!K11</f>
        <v>2664.909999999998</v>
      </c>
      <c r="F30" s="27">
        <f>'[1]216'!L11</f>
        <v>14965.62000000001</v>
      </c>
      <c r="G30" s="4">
        <f>'[1]216'!I12</f>
        <v>7094.41</v>
      </c>
      <c r="H30" s="4"/>
      <c r="I30" s="4">
        <f>'[1]216'!J12</f>
        <v>-3967.87</v>
      </c>
      <c r="J30" s="4">
        <f>'[1]216'!K12</f>
        <v>5791.45</v>
      </c>
      <c r="K30" s="4">
        <f>'[1]216'!L12</f>
        <v>7871.21000000001</v>
      </c>
    </row>
    <row r="31" spans="1:11" ht="14.45" x14ac:dyDescent="0.3">
      <c r="A31" s="24">
        <v>220</v>
      </c>
      <c r="B31" s="25" t="s">
        <v>75</v>
      </c>
      <c r="C31" s="25"/>
      <c r="D31" s="25" t="s">
        <v>76</v>
      </c>
      <c r="E31" s="1"/>
      <c r="F31" s="27">
        <f>'[1]220'!F7</f>
        <v>50000</v>
      </c>
      <c r="G31" s="4">
        <f>'[1]220'!I7</f>
        <v>934.95</v>
      </c>
      <c r="H31" s="4"/>
      <c r="I31" s="4">
        <f>'[1]220'!J7</f>
        <v>0</v>
      </c>
      <c r="J31" s="4">
        <f>'[1]220'!K7</f>
        <v>934.95</v>
      </c>
      <c r="K31" s="4">
        <f>'[1]220'!L7</f>
        <v>49065.05</v>
      </c>
    </row>
    <row r="32" spans="1:11" ht="14.45" hidden="1" x14ac:dyDescent="0.3">
      <c r="A32" s="33">
        <v>250</v>
      </c>
      <c r="B32" s="34" t="s">
        <v>70</v>
      </c>
      <c r="C32" s="34" t="s">
        <v>77</v>
      </c>
      <c r="D32" s="34" t="s">
        <v>78</v>
      </c>
      <c r="E32" s="35">
        <v>0</v>
      </c>
      <c r="F32" s="36">
        <v>0</v>
      </c>
      <c r="G32" s="37"/>
      <c r="H32" s="37"/>
      <c r="I32" s="37"/>
      <c r="J32" s="37">
        <f>'[1]250'!K8</f>
        <v>0</v>
      </c>
      <c r="K32" s="4">
        <v>0</v>
      </c>
    </row>
    <row r="33" spans="1:11" ht="14.45" x14ac:dyDescent="0.3">
      <c r="A33" s="24">
        <v>306</v>
      </c>
      <c r="B33" s="25" t="s">
        <v>79</v>
      </c>
      <c r="C33" s="25" t="s">
        <v>80</v>
      </c>
      <c r="D33" s="25" t="s">
        <v>81</v>
      </c>
      <c r="E33" s="26">
        <v>-13468.52</v>
      </c>
      <c r="F33" s="27">
        <f>'[1]306'!L19+'[1]306'!F20</f>
        <v>46922.43</v>
      </c>
      <c r="G33" s="4">
        <f>'[1]306'!I20</f>
        <v>0</v>
      </c>
      <c r="H33" s="4"/>
      <c r="I33" s="4">
        <f>'[1]306'!J20</f>
        <v>0</v>
      </c>
      <c r="J33" s="4">
        <f>'[1]306'!K20</f>
        <v>-13468.520000000004</v>
      </c>
      <c r="K33" s="4">
        <f>'[1]306'!L20</f>
        <v>46922.43</v>
      </c>
    </row>
    <row r="34" spans="1:11" ht="14.45" hidden="1" x14ac:dyDescent="0.3">
      <c r="A34" s="33">
        <v>330</v>
      </c>
      <c r="B34" s="34"/>
      <c r="C34" s="34" t="s">
        <v>82</v>
      </c>
      <c r="D34" s="38" t="s">
        <v>83</v>
      </c>
      <c r="E34" s="35">
        <v>0</v>
      </c>
      <c r="F34" s="36">
        <v>0</v>
      </c>
      <c r="G34" s="37">
        <v>0</v>
      </c>
      <c r="H34" s="37"/>
      <c r="I34" s="37">
        <f>'[1]330'!J9</f>
        <v>0</v>
      </c>
      <c r="J34" s="37">
        <f>'[1]330'!K11</f>
        <v>0</v>
      </c>
      <c r="K34" s="4">
        <f>'[1]330'!L11</f>
        <v>0</v>
      </c>
    </row>
    <row r="35" spans="1:11" ht="14.45" hidden="1" x14ac:dyDescent="0.3">
      <c r="A35" s="33">
        <v>331</v>
      </c>
      <c r="B35" s="34" t="s">
        <v>84</v>
      </c>
      <c r="C35" s="34" t="s">
        <v>44</v>
      </c>
      <c r="D35" s="38" t="s">
        <v>85</v>
      </c>
      <c r="E35" s="35">
        <v>0.13</v>
      </c>
      <c r="F35" s="36">
        <v>0</v>
      </c>
      <c r="G35" s="37">
        <f>'[1]331'!I9</f>
        <v>0</v>
      </c>
      <c r="H35" s="37"/>
      <c r="I35" s="37">
        <f>'[1]331'!J9</f>
        <v>0</v>
      </c>
      <c r="J35" s="37">
        <f>'[1]331'!K10</f>
        <v>0.12999999999738066</v>
      </c>
      <c r="K35" s="4">
        <f>'[1]331'!L9</f>
        <v>-927.61999999999853</v>
      </c>
    </row>
    <row r="36" spans="1:11" x14ac:dyDescent="0.25">
      <c r="A36" s="24">
        <v>915</v>
      </c>
      <c r="B36" s="25" t="s">
        <v>86</v>
      </c>
      <c r="C36" s="25"/>
      <c r="D36" s="25" t="s">
        <v>87</v>
      </c>
      <c r="E36" s="39">
        <f>'[1]915'!K10</f>
        <v>-4336.3099999999977</v>
      </c>
      <c r="F36" s="21">
        <v>0</v>
      </c>
      <c r="G36" s="22">
        <f>'[1]915'!I11</f>
        <v>0</v>
      </c>
      <c r="H36" s="22"/>
      <c r="I36" s="22">
        <f>'[1]915'!J11</f>
        <v>0</v>
      </c>
      <c r="J36" s="22">
        <f>'[1]915'!K11</f>
        <v>-4336.3100000000004</v>
      </c>
      <c r="K36" s="22">
        <f>'[1]915'!L10</f>
        <v>4336.3099999999904</v>
      </c>
    </row>
    <row r="37" spans="1:11" x14ac:dyDescent="0.25">
      <c r="A37" s="24">
        <v>917</v>
      </c>
      <c r="B37" s="25" t="s">
        <v>86</v>
      </c>
      <c r="C37" s="25"/>
      <c r="D37" s="25" t="s">
        <v>88</v>
      </c>
      <c r="E37" s="39">
        <v>1658.68</v>
      </c>
      <c r="F37" s="21">
        <f>'[1]917'!F10</f>
        <v>8000</v>
      </c>
      <c r="G37" s="22">
        <f>'[1]917'!I10</f>
        <v>8895.99</v>
      </c>
      <c r="H37" s="22"/>
      <c r="I37" s="22">
        <f>'[1]917'!J10</f>
        <v>-8000</v>
      </c>
      <c r="J37" s="22">
        <f>'[1]917'!K10</f>
        <v>2554.6699999999964</v>
      </c>
      <c r="K37" s="22">
        <f>'[1]917'!L10</f>
        <v>497.95000000000255</v>
      </c>
    </row>
    <row r="38" spans="1:11" ht="14.45" hidden="1" x14ac:dyDescent="0.3">
      <c r="A38" s="33">
        <v>918</v>
      </c>
      <c r="B38" s="34" t="s">
        <v>86</v>
      </c>
      <c r="C38" s="34" t="s">
        <v>89</v>
      </c>
      <c r="D38" s="34" t="s">
        <v>90</v>
      </c>
      <c r="E38" s="40">
        <v>0</v>
      </c>
      <c r="F38" s="41">
        <v>0</v>
      </c>
      <c r="G38" s="42">
        <v>0</v>
      </c>
      <c r="H38" s="42"/>
      <c r="I38" s="42">
        <v>0</v>
      </c>
      <c r="J38" s="42">
        <f>'[1]918'!K14</f>
        <v>0</v>
      </c>
      <c r="K38" s="22">
        <v>0</v>
      </c>
    </row>
    <row r="39" spans="1:11" ht="14.45" hidden="1" x14ac:dyDescent="0.3">
      <c r="A39" s="33">
        <v>919</v>
      </c>
      <c r="B39" s="34" t="s">
        <v>86</v>
      </c>
      <c r="C39" s="34"/>
      <c r="D39" s="34" t="s">
        <v>91</v>
      </c>
      <c r="E39" s="40">
        <v>0</v>
      </c>
      <c r="F39" s="41">
        <v>0</v>
      </c>
      <c r="G39" s="42">
        <v>0</v>
      </c>
      <c r="H39" s="42"/>
      <c r="I39" s="42">
        <f>'[1]919'!J11</f>
        <v>0</v>
      </c>
      <c r="J39" s="42">
        <f>'[1]919'!K11</f>
        <v>0</v>
      </c>
      <c r="K39" s="22">
        <f>'[1]919'!L11</f>
        <v>0</v>
      </c>
    </row>
    <row r="40" spans="1:11" x14ac:dyDescent="0.25">
      <c r="A40" s="24">
        <v>921</v>
      </c>
      <c r="B40" s="25" t="s">
        <v>86</v>
      </c>
      <c r="C40" s="25" t="s">
        <v>92</v>
      </c>
      <c r="D40" s="25" t="s">
        <v>93</v>
      </c>
      <c r="E40" s="39">
        <f>'[1]921'!K11</f>
        <v>-3634.6600000000035</v>
      </c>
      <c r="F40" s="21">
        <f>'[1]921'!L11</f>
        <v>44872.599999999991</v>
      </c>
      <c r="G40" s="22">
        <f>'[1]921'!I12</f>
        <v>14718.77</v>
      </c>
      <c r="H40" s="22"/>
      <c r="I40" s="22">
        <f>'[1]921'!J12</f>
        <v>-10089.299999999999</v>
      </c>
      <c r="J40" s="22">
        <f>'[1]921'!K12</f>
        <v>994.81000000000131</v>
      </c>
      <c r="K40" s="22">
        <f>'[1]921'!L12</f>
        <v>30153.829999999991</v>
      </c>
    </row>
    <row r="41" spans="1:11" x14ac:dyDescent="0.25">
      <c r="A41" s="24">
        <v>923</v>
      </c>
      <c r="B41" s="25" t="s">
        <v>86</v>
      </c>
      <c r="C41" s="25" t="s">
        <v>94</v>
      </c>
      <c r="D41" s="25" t="s">
        <v>95</v>
      </c>
      <c r="E41" s="39">
        <f>'[1]923'!K11</f>
        <v>26469.900000000023</v>
      </c>
      <c r="F41" s="21">
        <f>'[1]923'!F12+'[1]923'!L11</f>
        <v>113655.27</v>
      </c>
      <c r="G41" s="22">
        <f>'[1]923'!I12</f>
        <v>55266.53</v>
      </c>
      <c r="H41" s="22"/>
      <c r="I41" s="22">
        <f>'[1]923'!J12</f>
        <v>-46057.22</v>
      </c>
      <c r="J41" s="22">
        <f>'[1]923'!K12</f>
        <v>35679.21</v>
      </c>
      <c r="K41" s="22">
        <f>'[1]923'!L12</f>
        <v>58388.740000000005</v>
      </c>
    </row>
    <row r="42" spans="1:11" ht="14.45" hidden="1" x14ac:dyDescent="0.3">
      <c r="A42" s="33">
        <v>926</v>
      </c>
      <c r="B42" s="34" t="s">
        <v>86</v>
      </c>
      <c r="C42" s="34" t="s">
        <v>96</v>
      </c>
      <c r="D42" s="34" t="s">
        <v>97</v>
      </c>
      <c r="E42" s="40">
        <v>0</v>
      </c>
      <c r="F42" s="41">
        <v>0</v>
      </c>
      <c r="G42" s="42">
        <v>0</v>
      </c>
      <c r="H42" s="42"/>
      <c r="I42" s="42">
        <f>'[1]926'!J16</f>
        <v>0</v>
      </c>
      <c r="J42" s="42">
        <f>'[1]926'!K15</f>
        <v>0</v>
      </c>
      <c r="K42" s="22">
        <f>'[1]926'!L15</f>
        <v>0</v>
      </c>
    </row>
    <row r="43" spans="1:11" x14ac:dyDescent="0.25">
      <c r="A43" s="24">
        <v>927</v>
      </c>
      <c r="B43" s="25" t="s">
        <v>86</v>
      </c>
      <c r="C43" s="25" t="s">
        <v>98</v>
      </c>
      <c r="D43" s="25" t="s">
        <v>99</v>
      </c>
      <c r="E43" s="39">
        <f>'[1]927'!K11</f>
        <v>-42476.06</v>
      </c>
      <c r="F43" s="21">
        <f>'[1]927'!L11</f>
        <v>41257.300000000003</v>
      </c>
      <c r="G43" s="22">
        <f>'[1]927'!I12</f>
        <v>0</v>
      </c>
      <c r="H43" s="22"/>
      <c r="I43" s="22">
        <f>'[1]927'!J12</f>
        <v>0</v>
      </c>
      <c r="J43" s="22">
        <f>'[1]927'!K12</f>
        <v>-42476.06</v>
      </c>
      <c r="K43" s="22">
        <f>'[1]927'!L12</f>
        <v>41257.300000000003</v>
      </c>
    </row>
    <row r="44" spans="1:11" ht="14.45" hidden="1" x14ac:dyDescent="0.3">
      <c r="A44" s="33">
        <v>928</v>
      </c>
      <c r="B44" s="34" t="s">
        <v>86</v>
      </c>
      <c r="C44" s="34"/>
      <c r="D44" s="34" t="s">
        <v>100</v>
      </c>
      <c r="E44" s="40">
        <v>-3.24</v>
      </c>
      <c r="F44" s="41"/>
      <c r="G44" s="42">
        <f>'[1]928'!I11</f>
        <v>0</v>
      </c>
      <c r="H44" s="42"/>
      <c r="I44" s="42">
        <f>'[1]928'!J11</f>
        <v>0</v>
      </c>
      <c r="J44" s="42">
        <f>'[1]928'!K11</f>
        <v>-3.24</v>
      </c>
      <c r="K44" s="22">
        <f>'[1]928'!L11</f>
        <v>0</v>
      </c>
    </row>
    <row r="45" spans="1:11" x14ac:dyDescent="0.25">
      <c r="A45" s="24">
        <v>929</v>
      </c>
      <c r="B45" s="25" t="s">
        <v>86</v>
      </c>
      <c r="C45" s="25"/>
      <c r="D45" s="25" t="s">
        <v>101</v>
      </c>
      <c r="E45" s="39">
        <v>-20321.04</v>
      </c>
      <c r="F45" s="21">
        <f>'[1]929'!L10</f>
        <v>17697.46</v>
      </c>
      <c r="G45" s="22">
        <f>'[1]929'!I10</f>
        <v>2623.58</v>
      </c>
      <c r="H45" s="22"/>
      <c r="I45" s="22">
        <f>'[1]929'!J10</f>
        <v>0</v>
      </c>
      <c r="J45" s="22">
        <f>'[1]929'!K10</f>
        <v>-17697.46</v>
      </c>
      <c r="K45" s="22">
        <f>'[1]929'!L10</f>
        <v>17697.46</v>
      </c>
    </row>
    <row r="46" spans="1:11" x14ac:dyDescent="0.25">
      <c r="A46" s="24">
        <v>930</v>
      </c>
      <c r="B46" s="25" t="s">
        <v>86</v>
      </c>
      <c r="C46" s="25"/>
      <c r="D46" s="25" t="s">
        <v>102</v>
      </c>
      <c r="E46" s="39">
        <f>'[1]930'!K12</f>
        <v>-37040.58</v>
      </c>
      <c r="F46" s="21">
        <f>'[1]930'!L12</f>
        <v>42439.579999999973</v>
      </c>
      <c r="G46" s="22">
        <f>'[1]930'!I13</f>
        <v>13301.07</v>
      </c>
      <c r="H46" s="22"/>
      <c r="I46" s="22">
        <f>'[1]930'!J13</f>
        <v>0</v>
      </c>
      <c r="J46" s="22">
        <f>'[1]930'!K13</f>
        <v>-23739.510000000002</v>
      </c>
      <c r="K46" s="22">
        <f>'[1]930'!L13</f>
        <v>29138.509999999973</v>
      </c>
    </row>
    <row r="47" spans="1:11" ht="14.45" hidden="1" x14ac:dyDescent="0.3">
      <c r="A47" s="33">
        <v>931</v>
      </c>
      <c r="B47" s="34" t="s">
        <v>86</v>
      </c>
      <c r="C47" s="34"/>
      <c r="D47" s="34" t="s">
        <v>103</v>
      </c>
      <c r="E47" s="40">
        <v>0</v>
      </c>
      <c r="F47" s="41">
        <v>0</v>
      </c>
      <c r="G47" s="42">
        <v>0</v>
      </c>
      <c r="H47" s="42"/>
      <c r="I47" s="42">
        <v>0</v>
      </c>
      <c r="J47" s="42">
        <f>'[1]931'!K9</f>
        <v>0</v>
      </c>
      <c r="K47" s="22">
        <v>0</v>
      </c>
    </row>
    <row r="48" spans="1:11" x14ac:dyDescent="0.25">
      <c r="A48" s="24">
        <v>932</v>
      </c>
      <c r="B48" s="25" t="s">
        <v>86</v>
      </c>
      <c r="C48" s="25"/>
      <c r="D48" s="25" t="s">
        <v>63</v>
      </c>
      <c r="E48" s="39">
        <f>'[1]932'!K12</f>
        <v>-28738.34</v>
      </c>
      <c r="F48" s="21">
        <f>'[1]932'!L12</f>
        <v>28738.34</v>
      </c>
      <c r="G48" s="22">
        <f>'[1]932'!I13</f>
        <v>0</v>
      </c>
      <c r="H48" s="22"/>
      <c r="I48" s="22">
        <f>'[1]932'!J13</f>
        <v>0</v>
      </c>
      <c r="J48" s="22">
        <f>'[1]932'!K13</f>
        <v>-28738.34</v>
      </c>
      <c r="K48" s="22">
        <f>'[1]932'!L13</f>
        <v>28738.34</v>
      </c>
    </row>
    <row r="49" spans="1:11" ht="14.45" hidden="1" x14ac:dyDescent="0.3">
      <c r="A49" s="33">
        <v>933</v>
      </c>
      <c r="B49" s="34" t="s">
        <v>86</v>
      </c>
      <c r="C49" s="34"/>
      <c r="D49" s="34" t="s">
        <v>104</v>
      </c>
      <c r="E49" s="40">
        <v>-1031.93</v>
      </c>
      <c r="F49" s="41">
        <v>0</v>
      </c>
      <c r="G49" s="42">
        <f>'[1]933'!I13</f>
        <v>0</v>
      </c>
      <c r="H49" s="42"/>
      <c r="I49" s="42">
        <v>0</v>
      </c>
      <c r="J49" s="42">
        <f>'[1]933'!K16</f>
        <v>-1031.93</v>
      </c>
      <c r="K49" s="22">
        <v>0</v>
      </c>
    </row>
    <row r="50" spans="1:11" x14ac:dyDescent="0.25">
      <c r="A50" s="24">
        <v>934</v>
      </c>
      <c r="B50" s="25" t="s">
        <v>86</v>
      </c>
      <c r="C50" s="25"/>
      <c r="D50" s="25" t="s">
        <v>105</v>
      </c>
      <c r="E50" s="39">
        <f>'[1]934'!K10</f>
        <v>-6938.23</v>
      </c>
      <c r="F50" s="39">
        <f>'[1]934'!L10</f>
        <v>6938.23</v>
      </c>
      <c r="G50" s="39">
        <f>'[1]934'!I11</f>
        <v>4243.42</v>
      </c>
      <c r="H50" s="39"/>
      <c r="I50" s="39">
        <f>'[1]934'!J11</f>
        <v>0</v>
      </c>
      <c r="J50" s="39">
        <f>'[1]934'!K11</f>
        <v>-2694.8099999999995</v>
      </c>
      <c r="K50" s="39">
        <f>'[1]934'!L11</f>
        <v>2694.8099999999995</v>
      </c>
    </row>
    <row r="51" spans="1:11" x14ac:dyDescent="0.25">
      <c r="A51" s="24">
        <v>935</v>
      </c>
      <c r="B51" s="25" t="s">
        <v>86</v>
      </c>
      <c r="C51" s="25" t="s">
        <v>106</v>
      </c>
      <c r="D51" s="25" t="s">
        <v>107</v>
      </c>
      <c r="E51" s="39">
        <v>0</v>
      </c>
      <c r="F51" s="21">
        <f>'[1]935'!F9</f>
        <v>64559</v>
      </c>
      <c r="G51" s="22">
        <f>'[1]935'!I9</f>
        <v>19766.75</v>
      </c>
      <c r="H51" s="22"/>
      <c r="I51" s="22">
        <f>'[1]935'!J9</f>
        <v>0</v>
      </c>
      <c r="J51" s="22">
        <f>'[1]935'!K9</f>
        <v>19766.75</v>
      </c>
      <c r="K51" s="22">
        <f>'[1]935'!L9</f>
        <v>44792.25</v>
      </c>
    </row>
    <row r="52" spans="1:11" x14ac:dyDescent="0.25">
      <c r="A52" s="24">
        <v>936</v>
      </c>
      <c r="B52" s="25" t="s">
        <v>86</v>
      </c>
      <c r="C52" s="25"/>
      <c r="D52" s="25" t="s">
        <v>108</v>
      </c>
      <c r="E52" s="39">
        <v>0</v>
      </c>
      <c r="F52" s="21">
        <f>'[1]936'!F8</f>
        <v>395800</v>
      </c>
      <c r="G52" s="22">
        <f>'[1]936'!I8</f>
        <v>12233.12</v>
      </c>
      <c r="H52" s="22"/>
      <c r="I52" s="22">
        <f>'[1]936'!J8</f>
        <v>0</v>
      </c>
      <c r="J52" s="22">
        <f>'[1]936'!K8</f>
        <v>12233.12</v>
      </c>
      <c r="K52" s="22">
        <f>'[1]936'!L8</f>
        <v>383566.88</v>
      </c>
    </row>
    <row r="53" spans="1:11" x14ac:dyDescent="0.25">
      <c r="A53" s="24">
        <v>937</v>
      </c>
      <c r="B53" s="25" t="s">
        <v>86</v>
      </c>
      <c r="C53" s="25"/>
      <c r="D53" s="25" t="s">
        <v>109</v>
      </c>
      <c r="E53" s="39">
        <v>0</v>
      </c>
      <c r="F53" s="21">
        <f>'[1]937'!F8</f>
        <v>786610</v>
      </c>
      <c r="G53" s="21">
        <f>'[1]937'!I8</f>
        <v>0</v>
      </c>
      <c r="H53" s="21"/>
      <c r="I53" s="43">
        <f>'[1]937'!J14</f>
        <v>-786610</v>
      </c>
      <c r="J53" s="21">
        <f>'[1]937'!K14</f>
        <v>-786610</v>
      </c>
      <c r="K53" s="21">
        <f>'[1]937'!L8</f>
        <v>786610</v>
      </c>
    </row>
    <row r="54" spans="1:11" ht="15.75" thickBot="1" x14ac:dyDescent="0.3">
      <c r="A54" s="24"/>
      <c r="B54" s="25"/>
      <c r="C54" s="25"/>
      <c r="D54" s="25"/>
      <c r="E54" s="39"/>
      <c r="F54" s="21"/>
      <c r="G54" s="22"/>
      <c r="H54" s="22"/>
      <c r="I54" s="22"/>
      <c r="J54" s="22"/>
      <c r="K54" s="22"/>
    </row>
    <row r="55" spans="1:11" ht="15.75" thickBot="1" x14ac:dyDescent="0.3">
      <c r="A55" s="24"/>
      <c r="B55" s="25"/>
      <c r="C55" s="25"/>
      <c r="D55" s="25" t="s">
        <v>110</v>
      </c>
      <c r="E55" s="44">
        <f>SUM(E6:E54)</f>
        <v>-2371757.7899999991</v>
      </c>
      <c r="F55" s="44">
        <f>SUM(F6:F54)</f>
        <v>9160902.4899999984</v>
      </c>
      <c r="G55" s="44">
        <f>SUM(G6:G54)</f>
        <v>3714092.9900000007</v>
      </c>
      <c r="H55" s="44">
        <f>SUM(H6:H53)</f>
        <v>1222268.6000000001</v>
      </c>
      <c r="I55" s="44">
        <f t="shared" ref="I55:J55" si="0">SUM(I6:I54)</f>
        <v>-2898690.99</v>
      </c>
      <c r="J55" s="44">
        <f t="shared" si="0"/>
        <v>-1556355.7900000005</v>
      </c>
      <c r="K55" s="44">
        <f>SUM(K6:K54)</f>
        <v>7919517.379999999</v>
      </c>
    </row>
    <row r="56" spans="1:11" ht="15.75" thickTop="1" x14ac:dyDescent="0.25"/>
  </sheetData>
  <mergeCells count="2">
    <mergeCell ref="A1:D1"/>
    <mergeCell ref="A2:D2"/>
  </mergeCells>
  <pageMargins left="0.7" right="0.7" top="0.75" bottom="0.75" header="0.3" footer="0.3"/>
  <pageSetup scale="6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cp:lastPrinted>2015-07-02T17:43:50Z</cp:lastPrinted>
  <dcterms:created xsi:type="dcterms:W3CDTF">2015-06-29T20:51:17Z</dcterms:created>
  <dcterms:modified xsi:type="dcterms:W3CDTF">2015-07-02T17:43:58Z</dcterms:modified>
</cp:coreProperties>
</file>