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38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29" i="1" l="1"/>
  <c r="B16" i="1"/>
  <c r="B14" i="1"/>
  <c r="B10" i="1"/>
  <c r="B8" i="1"/>
  <c r="B21" i="1"/>
  <c r="B27" i="1"/>
  <c r="B24" i="1"/>
</calcChain>
</file>

<file path=xl/sharedStrings.xml><?xml version="1.0" encoding="utf-8"?>
<sst xmlns="http://schemas.openxmlformats.org/spreadsheetml/2006/main" count="26" uniqueCount="25">
  <si>
    <t>Assets</t>
  </si>
  <si>
    <t xml:space="preserve">   Current Assets</t>
  </si>
  <si>
    <t xml:space="preserve">      Cash and Cash Equivalents</t>
  </si>
  <si>
    <t xml:space="preserve">      Investments</t>
  </si>
  <si>
    <t xml:space="preserve">      Program Recivables</t>
  </si>
  <si>
    <t xml:space="preserve">      Travel Advance &amp; Misc Rec</t>
  </si>
  <si>
    <t xml:space="preserve">      Prepaid Expenses</t>
  </si>
  <si>
    <t>Total Current Assets</t>
  </si>
  <si>
    <t xml:space="preserve">   Fixed Assets</t>
  </si>
  <si>
    <t xml:space="preserve">      Capitalized Fixed Assets (net of accumulated depreciation)</t>
  </si>
  <si>
    <t>Total Fixed Assets</t>
  </si>
  <si>
    <t>Total Assets</t>
  </si>
  <si>
    <t>Liabilities and Fund Balance</t>
  </si>
  <si>
    <t xml:space="preserve">   Current Liabilities</t>
  </si>
  <si>
    <t xml:space="preserve">      Accounts Payables</t>
  </si>
  <si>
    <t xml:space="preserve">      Payroll related payables</t>
  </si>
  <si>
    <t xml:space="preserve">      Accrued Leave Payable</t>
  </si>
  <si>
    <t>Total Current Liabilities</t>
  </si>
  <si>
    <t xml:space="preserve">   Fund Balance</t>
  </si>
  <si>
    <t>Total Liabilities and Fund Balance</t>
  </si>
  <si>
    <t>Current Year</t>
  </si>
  <si>
    <t>Prior Year</t>
  </si>
  <si>
    <t>Current Year % Change</t>
  </si>
  <si>
    <t>As of 9-30-2013</t>
  </si>
  <si>
    <t>Payment Mgt Sys Available Amt: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</si>
</sst>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9" x14ac:knownFonts="1">
    <font>
      <sz val="8"/>
      <color theme="1"/>
      <name val="Tahoma"/>
      <family val="2"/>
    </font>
    <font>
      <sz val="8"/>
      <color theme="1"/>
      <name val="Tahoma"/>
      <family val="2"/>
    </font>
    <font>
      <sz val="8"/>
      <color theme="0"/>
      <name val="Tahoma"/>
      <family val="2"/>
    </font>
    <font>
      <sz val="8"/>
      <color rgb="FF9C0006"/>
      <name val="Tahoma"/>
      <family val="2"/>
    </font>
    <font>
      <b/>
      <sz val="8"/>
      <color rgb="FFFA7D00"/>
      <name val="Tahoma"/>
      <family val="2"/>
    </font>
    <font>
      <b/>
      <sz val="8"/>
      <color theme="0"/>
      <name val="Tahoma"/>
      <family val="2"/>
    </font>
    <font>
      <i/>
      <sz val="8"/>
      <color rgb="FF7F7F7F"/>
      <name val="Tahoma"/>
      <family val="2"/>
    </font>
    <font>
      <sz val="8"/>
      <color rgb="FF006100"/>
      <name val="Tahoma"/>
      <family val="2"/>
    </font>
    <font>
      <b/>
      <sz val="8"/>
      <color theme="3"/>
      <name val="Tahoma"/>
      <family val="2"/>
    </font>
    <font>
      <sz val="8"/>
      <color rgb="FF3F3F76"/>
      <name val="Tahoma"/>
      <family val="2"/>
    </font>
    <font>
      <sz val="8"/>
      <color rgb="FFFA7D00"/>
      <name val="Tahoma"/>
      <family val="2"/>
    </font>
    <font>
      <sz val="8"/>
      <color rgb="FF9C6500"/>
      <name val="Tahoma"/>
      <family val="2"/>
    </font>
    <font>
      <b/>
      <sz val="8"/>
      <color rgb="FF3F3F3F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  <font>
      <b/>
      <sz val="10"/>
      <color theme="1"/>
      <name val="Arial"/>
      <family val="2"/>
    </font>
    <font>
      <b/>
      <u val="singleAccounting"/>
      <sz val="10"/>
      <color theme="1"/>
      <name val="Arial"/>
      <family val="2"/>
    </font>
    <font>
      <b/>
      <u val="doubleAccounting"/>
      <sz val="10"/>
      <color theme="1"/>
      <name val="Arial"/>
      <family val="2"/>
    </font>
    <font>
      <b/>
      <u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3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4" applyNumberFormat="0" applyAlignment="0" applyProtection="0"/>
    <xf numFmtId="0" fontId="12" fillId="6" borderId="5" applyNumberFormat="0" applyAlignment="0" applyProtection="0"/>
    <xf numFmtId="0" fontId="4" fillId="6" borderId="4" applyNumberFormat="0" applyAlignment="0" applyProtection="0"/>
    <xf numFmtId="0" fontId="10" fillId="0" borderId="6" applyNumberFormat="0" applyFill="0" applyAlignment="0" applyProtection="0"/>
    <xf numFmtId="0" fontId="5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</cellStyleXfs>
  <cellXfs count="15">
    <xf numFmtId="0" fontId="0" fillId="0" borderId="0" xfId="0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40" fontId="16" fillId="0" borderId="0" xfId="0" applyNumberFormat="1" applyFont="1" applyAlignment="1">
      <alignment horizontal="right"/>
    </xf>
    <xf numFmtId="40" fontId="15" fillId="0" borderId="0" xfId="0" applyNumberFormat="1" applyFont="1" applyAlignment="1">
      <alignment horizontal="right" vertical="top"/>
    </xf>
    <xf numFmtId="40" fontId="16" fillId="0" borderId="0" xfId="0" applyNumberFormat="1" applyFont="1" applyAlignment="1">
      <alignment horizontal="right" vertical="top"/>
    </xf>
    <xf numFmtId="40" fontId="17" fillId="0" borderId="0" xfId="0" applyNumberFormat="1" applyFont="1" applyAlignment="1">
      <alignment horizontal="right" vertical="top"/>
    </xf>
    <xf numFmtId="40" fontId="0" fillId="0" borderId="0" xfId="0" applyNumberFormat="1" applyAlignment="1">
      <alignment horizontal="right"/>
    </xf>
    <xf numFmtId="40" fontId="16" fillId="0" borderId="0" xfId="0" applyNumberFormat="1" applyFont="1" applyAlignment="1">
      <alignment horizontal="right" wrapText="1"/>
    </xf>
    <xf numFmtId="40" fontId="15" fillId="0" borderId="0" xfId="0" applyNumberFormat="1" applyFont="1" applyAlignment="1">
      <alignment horizontal="right" vertical="top" wrapText="1"/>
    </xf>
    <xf numFmtId="40" fontId="16" fillId="0" borderId="0" xfId="0" applyNumberFormat="1" applyFont="1" applyAlignment="1">
      <alignment horizontal="right" vertical="top" wrapText="1"/>
    </xf>
    <xf numFmtId="40" fontId="17" fillId="0" borderId="0" xfId="0" applyNumberFormat="1" applyFont="1" applyAlignment="1">
      <alignment horizontal="right" vertical="top" wrapText="1"/>
    </xf>
    <xf numFmtId="40" fontId="0" fillId="0" borderId="0" xfId="0" applyNumberFormat="1" applyAlignment="1">
      <alignment horizontal="right" wrapText="1"/>
    </xf>
    <xf numFmtId="40" fontId="18" fillId="0" borderId="0" xfId="0" applyNumberFormat="1" applyFont="1" applyAlignment="1">
      <alignment horizontal="right" vertical="top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A31" sqref="A31"/>
    </sheetView>
  </sheetViews>
  <sheetFormatPr defaultRowHeight="10.5" x14ac:dyDescent="0.15"/>
  <cols>
    <col min="1" max="1" width="35.33203125" style="3" customWidth="1"/>
    <col min="2" max="3" width="19.33203125" style="8" customWidth="1"/>
    <col min="4" max="5" width="19.33203125" style="13" customWidth="1"/>
  </cols>
  <sheetData>
    <row r="1" spans="1:5" ht="31.7" customHeight="1" x14ac:dyDescent="0.35">
      <c r="A1" s="1" t="s">
        <v>23</v>
      </c>
      <c r="B1" s="4" t="s">
        <v>20</v>
      </c>
      <c r="C1" s="4" t="s">
        <v>21</v>
      </c>
      <c r="D1" s="9" t="s">
        <v>22</v>
      </c>
      <c r="E1" s="9"/>
    </row>
    <row r="3" spans="1:5" ht="15.95" customHeight="1" x14ac:dyDescent="0.15">
      <c r="A3" s="2" t="s">
        <v>0</v>
      </c>
      <c r="B3" s="5"/>
      <c r="C3" s="5"/>
      <c r="D3" s="10"/>
      <c r="E3" s="10"/>
    </row>
    <row r="4" spans="1:5" ht="15.95" customHeight="1" x14ac:dyDescent="0.15">
      <c r="A4" s="2" t="s">
        <v>1</v>
      </c>
      <c r="B4" s="5"/>
      <c r="C4" s="5"/>
      <c r="D4" s="10"/>
      <c r="E4" s="10"/>
    </row>
    <row r="5" spans="1:5" ht="15.95" customHeight="1" x14ac:dyDescent="0.15">
      <c r="A5" s="2" t="s">
        <v>2</v>
      </c>
      <c r="B5" s="5">
        <v>2925960.66</v>
      </c>
      <c r="C5" s="5">
        <v>2557378</v>
      </c>
      <c r="D5" s="10">
        <v>14.41</v>
      </c>
      <c r="E5" s="10"/>
    </row>
    <row r="6" spans="1:5" ht="15.95" customHeight="1" x14ac:dyDescent="0.15">
      <c r="A6" s="2" t="s">
        <v>3</v>
      </c>
      <c r="B6" s="5">
        <v>208831.09</v>
      </c>
      <c r="C6" s="5">
        <v>-38.590000000000003</v>
      </c>
      <c r="D6" s="10">
        <v>-541253.38</v>
      </c>
      <c r="E6" s="10"/>
    </row>
    <row r="7" spans="1:5" ht="15.95" customHeight="1" x14ac:dyDescent="0.15">
      <c r="A7" s="2" t="s">
        <v>4</v>
      </c>
      <c r="B7" s="5">
        <v>-1861764.39</v>
      </c>
      <c r="C7" s="5">
        <v>-1845585.45</v>
      </c>
      <c r="D7" s="10">
        <v>0.88</v>
      </c>
      <c r="E7" s="10"/>
    </row>
    <row r="8" spans="1:5" ht="15.95" customHeight="1" x14ac:dyDescent="0.15">
      <c r="A8" s="2" t="s">
        <v>5</v>
      </c>
      <c r="B8" s="5">
        <f>13575.64+7735.29</f>
        <v>21310.93</v>
      </c>
      <c r="C8" s="5">
        <v>40239.15</v>
      </c>
      <c r="D8" s="10">
        <v>-66.260000000000005</v>
      </c>
      <c r="E8" s="10"/>
    </row>
    <row r="9" spans="1:5" ht="15.95" customHeight="1" x14ac:dyDescent="0.15">
      <c r="A9" s="2" t="s">
        <v>6</v>
      </c>
      <c r="B9" s="6">
        <v>1069.7</v>
      </c>
      <c r="C9" s="6">
        <v>5058.95</v>
      </c>
      <c r="D9" s="11">
        <v>-78.86</v>
      </c>
      <c r="E9" s="11"/>
    </row>
    <row r="10" spans="1:5" ht="15.95" customHeight="1" x14ac:dyDescent="0.15">
      <c r="A10" s="2" t="s">
        <v>7</v>
      </c>
      <c r="B10" s="5">
        <f>1287672.7+7735.29</f>
        <v>1295407.99</v>
      </c>
      <c r="C10" s="5">
        <v>757052.06</v>
      </c>
      <c r="D10" s="10">
        <v>70.09</v>
      </c>
      <c r="E10" s="10"/>
    </row>
    <row r="11" spans="1:5" ht="15.95" customHeight="1" x14ac:dyDescent="0.15">
      <c r="A11" s="2" t="s">
        <v>8</v>
      </c>
      <c r="B11" s="5"/>
      <c r="C11" s="5"/>
      <c r="D11" s="10"/>
      <c r="E11" s="10"/>
    </row>
    <row r="12" spans="1:5" ht="15.95" customHeight="1" x14ac:dyDescent="0.15">
      <c r="A12" s="2" t="s">
        <v>9</v>
      </c>
      <c r="B12" s="6">
        <v>24362.42</v>
      </c>
      <c r="C12" s="6">
        <v>-17523.63</v>
      </c>
      <c r="D12" s="11">
        <v>-239.03</v>
      </c>
      <c r="E12" s="11"/>
    </row>
    <row r="13" spans="1:5" ht="15.95" customHeight="1" x14ac:dyDescent="0.15">
      <c r="A13" s="2" t="s">
        <v>10</v>
      </c>
      <c r="B13" s="6">
        <v>24362.42</v>
      </c>
      <c r="C13" s="6">
        <v>-17523.63</v>
      </c>
      <c r="D13" s="11">
        <v>-239.03</v>
      </c>
      <c r="E13" s="11"/>
    </row>
    <row r="14" spans="1:5" ht="15.95" customHeight="1" x14ac:dyDescent="0.15">
      <c r="A14" s="2" t="s">
        <v>11</v>
      </c>
      <c r="B14" s="7">
        <f>1312035.12+7735.29</f>
        <v>1319770.4100000001</v>
      </c>
      <c r="C14" s="7">
        <v>739528.43</v>
      </c>
      <c r="D14" s="12">
        <v>77.42</v>
      </c>
      <c r="E14" s="12"/>
    </row>
    <row r="15" spans="1:5" ht="12.75" x14ac:dyDescent="0.15">
      <c r="A15" s="2"/>
      <c r="B15" s="5"/>
      <c r="C15" s="5"/>
      <c r="D15" s="10"/>
      <c r="E15" s="10"/>
    </row>
    <row r="16" spans="1:5" ht="12.75" x14ac:dyDescent="0.15">
      <c r="A16" s="2" t="s">
        <v>24</v>
      </c>
      <c r="B16" s="14">
        <f>2354309+5546881</f>
        <v>7901190</v>
      </c>
      <c r="C16" s="5"/>
      <c r="D16" s="10"/>
      <c r="E16" s="10"/>
    </row>
    <row r="17" spans="1:5" ht="12.75" x14ac:dyDescent="0.15">
      <c r="A17" s="2"/>
      <c r="B17" s="5"/>
      <c r="C17" s="5"/>
      <c r="D17" s="10"/>
      <c r="E17" s="10"/>
    </row>
    <row r="18" spans="1:5" ht="12.75" x14ac:dyDescent="0.15">
      <c r="A18" s="2"/>
      <c r="B18" s="5"/>
      <c r="C18" s="5"/>
      <c r="D18" s="10"/>
      <c r="E18" s="10"/>
    </row>
    <row r="19" spans="1:5" ht="15.95" customHeight="1" x14ac:dyDescent="0.15">
      <c r="A19" s="2" t="s">
        <v>12</v>
      </c>
      <c r="B19" s="5"/>
      <c r="C19" s="5"/>
      <c r="D19" s="10"/>
      <c r="E19" s="10"/>
    </row>
    <row r="20" spans="1:5" ht="15.95" customHeight="1" x14ac:dyDescent="0.15">
      <c r="A20" s="2" t="s">
        <v>13</v>
      </c>
      <c r="B20" s="5"/>
      <c r="C20" s="5"/>
      <c r="D20" s="10"/>
      <c r="E20" s="10"/>
    </row>
    <row r="21" spans="1:5" ht="15.95" customHeight="1" x14ac:dyDescent="0.15">
      <c r="A21" s="2" t="s">
        <v>14</v>
      </c>
      <c r="B21" s="5">
        <f>521090.85</f>
        <v>521090.85</v>
      </c>
      <c r="C21" s="5">
        <v>320389.15999999997</v>
      </c>
      <c r="D21" s="10">
        <v>62.64</v>
      </c>
      <c r="E21" s="10"/>
    </row>
    <row r="22" spans="1:5" ht="15.95" customHeight="1" x14ac:dyDescent="0.15">
      <c r="A22" s="2" t="s">
        <v>15</v>
      </c>
      <c r="B22" s="5">
        <v>141185.43</v>
      </c>
      <c r="C22" s="5">
        <v>97485.79</v>
      </c>
      <c r="D22" s="10">
        <v>44.83</v>
      </c>
      <c r="E22" s="10"/>
    </row>
    <row r="23" spans="1:5" ht="15.95" customHeight="1" x14ac:dyDescent="0.15">
      <c r="A23" s="2" t="s">
        <v>16</v>
      </c>
      <c r="B23" s="6">
        <v>118827.83</v>
      </c>
      <c r="C23" s="6">
        <v>90231.14</v>
      </c>
      <c r="D23" s="11">
        <v>31.69</v>
      </c>
      <c r="E23" s="11"/>
    </row>
    <row r="24" spans="1:5" ht="15.95" customHeight="1" x14ac:dyDescent="0.15">
      <c r="A24" s="2" t="s">
        <v>17</v>
      </c>
      <c r="B24" s="5">
        <f>B21+B22+B23</f>
        <v>781104.11</v>
      </c>
      <c r="C24" s="5">
        <v>508106.09</v>
      </c>
      <c r="D24" s="10">
        <v>53.73</v>
      </c>
      <c r="E24" s="10"/>
    </row>
    <row r="25" spans="1:5" ht="15.95" customHeight="1" x14ac:dyDescent="0.15">
      <c r="A25" s="2" t="s">
        <v>18</v>
      </c>
      <c r="B25" s="5"/>
      <c r="C25" s="5"/>
      <c r="D25" s="10"/>
      <c r="E25" s="10"/>
    </row>
    <row r="26" spans="1:5" ht="15.95" customHeight="1" x14ac:dyDescent="0.15">
      <c r="A26" s="2"/>
      <c r="B26" s="6">
        <v>538666.30000000005</v>
      </c>
      <c r="C26" s="6">
        <v>231422.34</v>
      </c>
      <c r="D26" s="11">
        <v>132.76</v>
      </c>
      <c r="E26" s="11"/>
    </row>
    <row r="27" spans="1:5" ht="15" x14ac:dyDescent="0.15">
      <c r="A27" s="2" t="s">
        <v>19</v>
      </c>
      <c r="B27" s="7">
        <f>1319770.41</f>
        <v>1319770.4099999999</v>
      </c>
      <c r="C27" s="7">
        <v>739528.43</v>
      </c>
      <c r="D27" s="12">
        <v>78.459999999999994</v>
      </c>
      <c r="E27" s="12"/>
    </row>
    <row r="28" spans="1:5" ht="15" x14ac:dyDescent="0.15">
      <c r="A28" s="2"/>
      <c r="B28" s="7"/>
      <c r="C28" s="7"/>
      <c r="D28" s="12"/>
      <c r="E28" s="12"/>
    </row>
    <row r="29" spans="1:5" ht="15" x14ac:dyDescent="0.15">
      <c r="A29" s="2" t="s">
        <v>24</v>
      </c>
      <c r="B29" s="14">
        <f>2354309+5546881</f>
        <v>7901190</v>
      </c>
      <c r="C29" s="7"/>
      <c r="D29" s="12"/>
      <c r="E29" s="12"/>
    </row>
    <row r="30" spans="1:5" ht="15" x14ac:dyDescent="0.15">
      <c r="A30" s="2"/>
      <c r="B30" s="7"/>
      <c r="C30" s="7"/>
      <c r="D30" s="12"/>
      <c r="E30" s="12"/>
    </row>
    <row r="31" spans="1:5" ht="15" x14ac:dyDescent="0.15">
      <c r="A31" s="2"/>
      <c r="B31" s="7"/>
      <c r="C31" s="7"/>
      <c r="D31" s="12"/>
      <c r="E31" s="12"/>
    </row>
    <row r="32" spans="1:5" ht="15" x14ac:dyDescent="0.15">
      <c r="A32" s="2"/>
      <c r="B32" s="7"/>
      <c r="C32" s="7"/>
      <c r="D32" s="12"/>
      <c r="E32" s="12"/>
    </row>
  </sheetData>
  <pageMargins left="0.7" right="0.7" top="0.75" bottom="0.75" header="0.3" footer="0.3"/>
  <pageSetup orientation="portrait" r:id="rId1"/>
  <headerFooter>
    <oddHeader>&amp;C&amp;"B"&amp;10&amp;"Arial"Northwest Portland Area Indian Health Board&amp;"B"
&amp;"B"&amp;10&amp;"Arial"Balance Sheet&amp;"B"
&amp;"B"&amp;10&amp;"Arial"As of 9/30/2013&amp;"B"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dcterms:created xsi:type="dcterms:W3CDTF">2014-01-17T00:20:31Z</dcterms:created>
  <dcterms:modified xsi:type="dcterms:W3CDTF">2014-01-17T16:41:56Z</dcterms:modified>
</cp:coreProperties>
</file>