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38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B45" i="1" l="1"/>
  <c r="B43" i="1"/>
  <c r="B42" i="1"/>
  <c r="B33" i="1"/>
  <c r="C45" i="1"/>
  <c r="C43" i="1"/>
  <c r="C42" i="1"/>
  <c r="C33" i="1"/>
  <c r="D45" i="1" l="1"/>
  <c r="D43" i="1"/>
  <c r="D42" i="1"/>
  <c r="D41" i="1"/>
  <c r="D37" i="1"/>
</calcChain>
</file>

<file path=xl/sharedStrings.xml><?xml version="1.0" encoding="utf-8"?>
<sst xmlns="http://schemas.openxmlformats.org/spreadsheetml/2006/main" count="43" uniqueCount="43">
  <si>
    <t>Revenues</t>
  </si>
  <si>
    <t xml:space="preserve">   Program Revenue</t>
  </si>
  <si>
    <t xml:space="preserve">         Total Program Revenue</t>
  </si>
  <si>
    <t xml:space="preserve">   Indirect Revenue</t>
  </si>
  <si>
    <t xml:space="preserve">         Total Indirect Revenue</t>
  </si>
  <si>
    <t xml:space="preserve">   Other Revenue</t>
  </si>
  <si>
    <t xml:space="preserve">      Total Revenues</t>
  </si>
  <si>
    <t>Expenditures</t>
  </si>
  <si>
    <t xml:space="preserve">   Operating Expenditures</t>
  </si>
  <si>
    <t xml:space="preserve">      Salaries &amp; Wages</t>
  </si>
  <si>
    <t xml:space="preserve">      Employee Benefits</t>
  </si>
  <si>
    <t xml:space="preserve">      Travel</t>
  </si>
  <si>
    <t xml:space="preserve">      Project Supplies</t>
  </si>
  <si>
    <t xml:space="preserve">      Minor Equipment</t>
  </si>
  <si>
    <t xml:space="preserve">      Training</t>
  </si>
  <si>
    <t xml:space="preserve">      Rent</t>
  </si>
  <si>
    <t xml:space="preserve">      Postage &amp; Delivery</t>
  </si>
  <si>
    <t xml:space="preserve">      Printing</t>
  </si>
  <si>
    <t xml:space="preserve">      Telephone &amp; Communication</t>
  </si>
  <si>
    <t xml:space="preserve">      Subscription &amp; Publications</t>
  </si>
  <si>
    <t xml:space="preserve">      License &amp; Fees</t>
  </si>
  <si>
    <t xml:space="preserve">      Insurance</t>
  </si>
  <si>
    <t xml:space="preserve">      Equipment Lease &amp; Maintenance</t>
  </si>
  <si>
    <t xml:space="preserve">      Advertising Recruitment</t>
  </si>
  <si>
    <t xml:space="preserve">      Professional Services</t>
  </si>
  <si>
    <t xml:space="preserve">      Legal Fees</t>
  </si>
  <si>
    <t xml:space="preserve">      Consultant &amp; Contract Services</t>
  </si>
  <si>
    <t xml:space="preserve">      Audit Fees</t>
  </si>
  <si>
    <t xml:space="preserve">      Other</t>
  </si>
  <si>
    <t xml:space="preserve">      Depreciation</t>
  </si>
  <si>
    <t xml:space="preserve">      Subcontractor</t>
  </si>
  <si>
    <t xml:space="preserve">      Gifts</t>
  </si>
  <si>
    <t xml:space="preserve">      Donations</t>
  </si>
  <si>
    <t xml:space="preserve">      Receivable W/O</t>
  </si>
  <si>
    <t xml:space="preserve">      Indirect Cost</t>
  </si>
  <si>
    <t xml:space="preserve">         Total Operating Expenditures</t>
  </si>
  <si>
    <t xml:space="preserve">      Total Expenditures</t>
  </si>
  <si>
    <t>Revenue Over (Under) Expenditures</t>
  </si>
  <si>
    <t>Total</t>
  </si>
  <si>
    <t>Grants</t>
  </si>
  <si>
    <t>Unrestricted</t>
  </si>
  <si>
    <t>Indirect</t>
  </si>
  <si>
    <t>Encumbrances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</si>
</sst>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18" x14ac:knownFonts="1">
    <font>
      <sz val="8"/>
      <color theme="1"/>
      <name val="Tahoma"/>
      <family val="2"/>
    </font>
    <font>
      <sz val="8"/>
      <color theme="1"/>
      <name val="Tahoma"/>
      <family val="2"/>
    </font>
    <font>
      <sz val="8"/>
      <color theme="0"/>
      <name val="Tahoma"/>
      <family val="2"/>
    </font>
    <font>
      <sz val="8"/>
      <color rgb="FF9C0006"/>
      <name val="Tahoma"/>
      <family val="2"/>
    </font>
    <font>
      <b/>
      <sz val="8"/>
      <color rgb="FFFA7D00"/>
      <name val="Tahoma"/>
      <family val="2"/>
    </font>
    <font>
      <b/>
      <sz val="8"/>
      <color theme="0"/>
      <name val="Tahoma"/>
      <family val="2"/>
    </font>
    <font>
      <i/>
      <sz val="8"/>
      <color rgb="FF7F7F7F"/>
      <name val="Tahoma"/>
      <family val="2"/>
    </font>
    <font>
      <sz val="8"/>
      <color rgb="FF006100"/>
      <name val="Tahoma"/>
      <family val="2"/>
    </font>
    <font>
      <b/>
      <sz val="8"/>
      <color theme="3"/>
      <name val="Tahoma"/>
      <family val="2"/>
    </font>
    <font>
      <sz val="8"/>
      <color rgb="FF3F3F76"/>
      <name val="Tahoma"/>
      <family val="2"/>
    </font>
    <font>
      <sz val="8"/>
      <color rgb="FFFA7D00"/>
      <name val="Tahoma"/>
      <family val="2"/>
    </font>
    <font>
      <sz val="8"/>
      <color rgb="FF9C6500"/>
      <name val="Tahoma"/>
      <family val="2"/>
    </font>
    <font>
      <b/>
      <sz val="8"/>
      <color rgb="FF3F3F3F"/>
      <name val="Tahoma"/>
      <family val="2"/>
    </font>
    <font>
      <b/>
      <sz val="8"/>
      <color theme="1"/>
      <name val="Tahoma"/>
      <family val="2"/>
    </font>
    <font>
      <sz val="8"/>
      <color rgb="FFFF0000"/>
      <name val="Tahoma"/>
      <family val="2"/>
    </font>
    <font>
      <sz val="8"/>
      <color theme="1"/>
      <name val="Times New Roman"/>
      <family val="1"/>
    </font>
    <font>
      <u val="singleAccounting"/>
      <sz val="8"/>
      <color theme="1"/>
      <name val="Times New Roman"/>
      <family val="1"/>
    </font>
    <font>
      <u val="doubleAccounting"/>
      <sz val="8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8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3" fillId="3" borderId="0" applyNumberFormat="0" applyBorder="0" applyAlignment="0" applyProtection="0"/>
    <xf numFmtId="0" fontId="11" fillId="4" borderId="0" applyNumberFormat="0" applyBorder="0" applyAlignment="0" applyProtection="0"/>
    <xf numFmtId="0" fontId="9" fillId="5" borderId="4" applyNumberFormat="0" applyAlignment="0" applyProtection="0"/>
    <xf numFmtId="0" fontId="12" fillId="6" borderId="5" applyNumberFormat="0" applyAlignment="0" applyProtection="0"/>
    <xf numFmtId="0" fontId="4" fillId="6" borderId="4" applyNumberFormat="0" applyAlignment="0" applyProtection="0"/>
    <xf numFmtId="0" fontId="10" fillId="0" borderId="6" applyNumberFormat="0" applyFill="0" applyAlignment="0" applyProtection="0"/>
    <xf numFmtId="0" fontId="5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6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" fillId="32" borderId="0" applyNumberFormat="0" applyBorder="0" applyAlignment="0" applyProtection="0"/>
  </cellStyleXfs>
  <cellXfs count="9">
    <xf numFmtId="0" fontId="0" fillId="0" borderId="0" xfId="0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40" fontId="16" fillId="0" borderId="0" xfId="0" applyNumberFormat="1" applyFont="1" applyAlignment="1">
      <alignment horizontal="right"/>
    </xf>
    <xf numFmtId="40" fontId="15" fillId="0" borderId="0" xfId="0" applyNumberFormat="1" applyFont="1" applyAlignment="1">
      <alignment horizontal="right" vertical="top"/>
    </xf>
    <xf numFmtId="40" fontId="16" fillId="0" borderId="0" xfId="0" applyNumberFormat="1" applyFont="1" applyAlignment="1">
      <alignment horizontal="right" vertical="top"/>
    </xf>
    <xf numFmtId="40" fontId="17" fillId="0" borderId="0" xfId="0" applyNumberFormat="1" applyFont="1" applyAlignment="1">
      <alignment horizontal="right" vertical="top"/>
    </xf>
    <xf numFmtId="40" fontId="0" fillId="0" borderId="0" xfId="0" applyNumberFormat="1" applyAlignment="1">
      <alignment horizontal="right"/>
    </xf>
  </cellXfs>
  <cellStyles count="47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te" xfId="20" builtinId="10" customBuiltin="1"/>
    <cellStyle name="Output" xfId="15" builtinId="21" customBuiltin="1"/>
    <cellStyle name="Percent" xfId="5" builtinId="5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topLeftCell="A24" workbookViewId="0">
      <selection activeCell="B46" sqref="B46"/>
    </sheetView>
  </sheetViews>
  <sheetFormatPr defaultRowHeight="10.5" x14ac:dyDescent="0.15"/>
  <cols>
    <col min="1" max="1" width="30.6640625" style="3" bestFit="1" customWidth="1"/>
    <col min="2" max="7" width="15.33203125" style="8" customWidth="1"/>
  </cols>
  <sheetData>
    <row r="1" spans="1:7" ht="12.75" customHeight="1" x14ac:dyDescent="0.35">
      <c r="A1" s="1"/>
      <c r="B1" s="4" t="s">
        <v>38</v>
      </c>
      <c r="C1" s="4" t="s">
        <v>39</v>
      </c>
      <c r="D1" s="4" t="s">
        <v>42</v>
      </c>
      <c r="E1" s="4" t="s">
        <v>40</v>
      </c>
      <c r="F1" s="4" t="s">
        <v>41</v>
      </c>
      <c r="G1" s="4"/>
    </row>
    <row r="3" spans="1:7" ht="12.75" customHeight="1" x14ac:dyDescent="0.15">
      <c r="A3" s="2" t="s">
        <v>0</v>
      </c>
      <c r="B3" s="5"/>
      <c r="C3" s="5"/>
      <c r="D3" s="5"/>
      <c r="E3" s="5"/>
      <c r="F3" s="5"/>
      <c r="G3" s="5"/>
    </row>
    <row r="4" spans="1:7" ht="12.75" customHeight="1" x14ac:dyDescent="0.15">
      <c r="A4" s="2" t="s">
        <v>1</v>
      </c>
      <c r="B4" s="5"/>
      <c r="C4" s="5"/>
      <c r="D4" s="5"/>
      <c r="E4" s="5"/>
      <c r="F4" s="5"/>
      <c r="G4" s="5"/>
    </row>
    <row r="5" spans="1:7" ht="12.75" customHeight="1" x14ac:dyDescent="0.15">
      <c r="A5" s="2"/>
      <c r="B5" s="6">
        <v>8466064.2699999996</v>
      </c>
      <c r="C5" s="6">
        <v>8466064.2699999996</v>
      </c>
      <c r="D5" s="6"/>
      <c r="E5" s="6">
        <v>0</v>
      </c>
      <c r="F5" s="6">
        <v>0</v>
      </c>
      <c r="G5" s="6"/>
    </row>
    <row r="6" spans="1:7" ht="12.75" customHeight="1" x14ac:dyDescent="0.15">
      <c r="A6" s="2" t="s">
        <v>2</v>
      </c>
      <c r="B6" s="5">
        <v>8466064.2699999996</v>
      </c>
      <c r="C6" s="5">
        <v>8466064.2699999996</v>
      </c>
      <c r="D6" s="5"/>
      <c r="E6" s="5">
        <v>0</v>
      </c>
      <c r="F6" s="5">
        <v>0</v>
      </c>
      <c r="G6" s="5"/>
    </row>
    <row r="7" spans="1:7" ht="12.75" customHeight="1" x14ac:dyDescent="0.15">
      <c r="A7" s="2" t="s">
        <v>3</v>
      </c>
      <c r="B7" s="5"/>
      <c r="C7" s="5"/>
      <c r="D7" s="5"/>
      <c r="E7" s="5"/>
      <c r="F7" s="5"/>
      <c r="G7" s="5"/>
    </row>
    <row r="8" spans="1:7" ht="12.75" customHeight="1" x14ac:dyDescent="0.15">
      <c r="A8" s="2"/>
      <c r="B8" s="6">
        <v>1825861.56</v>
      </c>
      <c r="C8" s="6">
        <v>0</v>
      </c>
      <c r="D8" s="6"/>
      <c r="E8" s="6">
        <v>0</v>
      </c>
      <c r="F8" s="6">
        <v>1825861.56</v>
      </c>
      <c r="G8" s="6"/>
    </row>
    <row r="9" spans="1:7" ht="12.75" customHeight="1" x14ac:dyDescent="0.15">
      <c r="A9" s="2" t="s">
        <v>4</v>
      </c>
      <c r="B9" s="5">
        <v>1825861.56</v>
      </c>
      <c r="C9" s="5">
        <v>0</v>
      </c>
      <c r="D9" s="5"/>
      <c r="E9" s="5">
        <v>0</v>
      </c>
      <c r="F9" s="5">
        <v>1825861.56</v>
      </c>
      <c r="G9" s="5"/>
    </row>
    <row r="10" spans="1:7" ht="12.75" customHeight="1" x14ac:dyDescent="0.15">
      <c r="A10" s="2" t="s">
        <v>5</v>
      </c>
      <c r="B10" s="5"/>
      <c r="C10" s="5"/>
      <c r="D10" s="5"/>
      <c r="E10" s="5"/>
      <c r="F10" s="5"/>
      <c r="G10" s="5"/>
    </row>
    <row r="11" spans="1:7" ht="12.75" customHeight="1" x14ac:dyDescent="0.15">
      <c r="A11" s="2"/>
      <c r="B11" s="6">
        <v>5237.5200000000004</v>
      </c>
      <c r="C11" s="6">
        <v>0</v>
      </c>
      <c r="D11" s="6"/>
      <c r="E11" s="6">
        <v>5237.5200000000004</v>
      </c>
      <c r="F11" s="6">
        <v>0</v>
      </c>
      <c r="G11" s="6"/>
    </row>
    <row r="12" spans="1:7" ht="12.75" customHeight="1" x14ac:dyDescent="0.15">
      <c r="A12" s="2" t="s">
        <v>6</v>
      </c>
      <c r="B12" s="6">
        <v>10297163.35</v>
      </c>
      <c r="C12" s="6">
        <v>8466064.2699999996</v>
      </c>
      <c r="D12" s="6"/>
      <c r="E12" s="6">
        <v>5237.5200000000004</v>
      </c>
      <c r="F12" s="6">
        <v>1825861.56</v>
      </c>
      <c r="G12" s="6"/>
    </row>
    <row r="13" spans="1:7" ht="11.25" x14ac:dyDescent="0.15">
      <c r="A13" s="2"/>
      <c r="B13" s="5"/>
      <c r="C13" s="5"/>
      <c r="D13" s="5"/>
      <c r="E13" s="5"/>
      <c r="F13" s="5"/>
      <c r="G13" s="5"/>
    </row>
    <row r="14" spans="1:7" ht="12.75" customHeight="1" x14ac:dyDescent="0.15">
      <c r="A14" s="2" t="s">
        <v>7</v>
      </c>
      <c r="B14" s="5"/>
      <c r="C14" s="5"/>
      <c r="D14" s="5"/>
      <c r="E14" s="5"/>
      <c r="F14" s="5"/>
      <c r="G14" s="5"/>
    </row>
    <row r="15" spans="1:7" ht="12.75" customHeight="1" x14ac:dyDescent="0.15">
      <c r="A15" s="2" t="s">
        <v>8</v>
      </c>
      <c r="B15" s="5"/>
      <c r="C15" s="5"/>
      <c r="D15" s="5"/>
      <c r="E15" s="5"/>
      <c r="F15" s="5"/>
      <c r="G15" s="5"/>
    </row>
    <row r="16" spans="1:7" ht="12.75" customHeight="1" x14ac:dyDescent="0.15">
      <c r="A16" s="2" t="s">
        <v>9</v>
      </c>
      <c r="B16" s="5">
        <v>2396331.0099999998</v>
      </c>
      <c r="C16" s="5">
        <v>1689166.95</v>
      </c>
      <c r="D16" s="5"/>
      <c r="E16" s="5">
        <v>0</v>
      </c>
      <c r="F16" s="5">
        <v>707164.06</v>
      </c>
      <c r="G16" s="5"/>
    </row>
    <row r="17" spans="1:7" ht="12.75" customHeight="1" x14ac:dyDescent="0.15">
      <c r="A17" s="2" t="s">
        <v>10</v>
      </c>
      <c r="B17" s="5">
        <v>938418.13</v>
      </c>
      <c r="C17" s="5">
        <v>658551.48</v>
      </c>
      <c r="D17" s="5"/>
      <c r="E17" s="5">
        <v>0</v>
      </c>
      <c r="F17" s="5">
        <v>279866.65000000002</v>
      </c>
      <c r="G17" s="5"/>
    </row>
    <row r="18" spans="1:7" ht="12.75" customHeight="1" x14ac:dyDescent="0.15">
      <c r="A18" s="2" t="s">
        <v>11</v>
      </c>
      <c r="B18" s="5">
        <v>1126305.73</v>
      </c>
      <c r="C18" s="5">
        <v>1051330.83</v>
      </c>
      <c r="D18" s="5"/>
      <c r="E18" s="5">
        <v>-3486</v>
      </c>
      <c r="F18" s="5">
        <v>78460.899999999994</v>
      </c>
      <c r="G18" s="5"/>
    </row>
    <row r="19" spans="1:7" ht="12.75" customHeight="1" x14ac:dyDescent="0.15">
      <c r="A19" s="2" t="s">
        <v>12</v>
      </c>
      <c r="B19" s="5">
        <v>143774.81</v>
      </c>
      <c r="C19" s="5">
        <v>122670.58</v>
      </c>
      <c r="D19" s="5"/>
      <c r="E19" s="5">
        <v>2212.2800000000002</v>
      </c>
      <c r="F19" s="5">
        <v>18891.95</v>
      </c>
      <c r="G19" s="5"/>
    </row>
    <row r="20" spans="1:7" ht="12.75" customHeight="1" x14ac:dyDescent="0.15">
      <c r="A20" s="2" t="s">
        <v>13</v>
      </c>
      <c r="B20" s="5">
        <v>85783.19</v>
      </c>
      <c r="C20" s="5">
        <v>75957.61</v>
      </c>
      <c r="D20" s="5"/>
      <c r="E20" s="5">
        <v>0</v>
      </c>
      <c r="F20" s="5">
        <v>9825.58</v>
      </c>
      <c r="G20" s="5"/>
    </row>
    <row r="21" spans="1:7" ht="12.75" customHeight="1" x14ac:dyDescent="0.15">
      <c r="A21" s="2" t="s">
        <v>14</v>
      </c>
      <c r="B21" s="5">
        <v>40334.11</v>
      </c>
      <c r="C21" s="5">
        <v>39835.11</v>
      </c>
      <c r="D21" s="5"/>
      <c r="E21" s="5">
        <v>0</v>
      </c>
      <c r="F21" s="5">
        <v>499</v>
      </c>
      <c r="G21" s="5"/>
    </row>
    <row r="22" spans="1:7" ht="12.75" customHeight="1" x14ac:dyDescent="0.15">
      <c r="A22" s="2" t="s">
        <v>15</v>
      </c>
      <c r="B22" s="5">
        <v>231783.43</v>
      </c>
      <c r="C22" s="5">
        <v>5126</v>
      </c>
      <c r="D22" s="5"/>
      <c r="E22" s="5">
        <v>0</v>
      </c>
      <c r="F22" s="5">
        <v>226657.43</v>
      </c>
      <c r="G22" s="5"/>
    </row>
    <row r="23" spans="1:7" ht="12.75" customHeight="1" x14ac:dyDescent="0.15">
      <c r="A23" s="2" t="s">
        <v>16</v>
      </c>
      <c r="B23" s="5">
        <v>20667</v>
      </c>
      <c r="C23" s="5">
        <v>16894.939999999999</v>
      </c>
      <c r="D23" s="5"/>
      <c r="E23" s="5">
        <v>0</v>
      </c>
      <c r="F23" s="5">
        <v>3772.06</v>
      </c>
      <c r="G23" s="5"/>
    </row>
    <row r="24" spans="1:7" ht="12.75" customHeight="1" x14ac:dyDescent="0.15">
      <c r="A24" s="2" t="s">
        <v>17</v>
      </c>
      <c r="B24" s="5">
        <v>65175.59</v>
      </c>
      <c r="C24" s="5">
        <v>58734.83</v>
      </c>
      <c r="D24" s="5"/>
      <c r="E24" s="5">
        <v>0</v>
      </c>
      <c r="F24" s="5">
        <v>6440.76</v>
      </c>
      <c r="G24" s="5"/>
    </row>
    <row r="25" spans="1:7" ht="12.75" customHeight="1" x14ac:dyDescent="0.15">
      <c r="A25" s="2" t="s">
        <v>18</v>
      </c>
      <c r="B25" s="5">
        <v>87911.96</v>
      </c>
      <c r="C25" s="5">
        <v>29242.6</v>
      </c>
      <c r="D25" s="5"/>
      <c r="E25" s="5">
        <v>0</v>
      </c>
      <c r="F25" s="5">
        <v>58669.36</v>
      </c>
      <c r="G25" s="5"/>
    </row>
    <row r="26" spans="1:7" ht="12.75" customHeight="1" x14ac:dyDescent="0.15">
      <c r="A26" s="2" t="s">
        <v>19</v>
      </c>
      <c r="B26" s="5">
        <v>11548.37</v>
      </c>
      <c r="C26" s="5">
        <v>10688.37</v>
      </c>
      <c r="D26" s="5"/>
      <c r="E26" s="5">
        <v>0</v>
      </c>
      <c r="F26" s="5">
        <v>860</v>
      </c>
      <c r="G26" s="5"/>
    </row>
    <row r="27" spans="1:7" ht="12.75" customHeight="1" x14ac:dyDescent="0.15">
      <c r="A27" s="2" t="s">
        <v>20</v>
      </c>
      <c r="B27" s="5">
        <v>12674.38</v>
      </c>
      <c r="C27" s="5">
        <v>8921.19</v>
      </c>
      <c r="D27" s="5"/>
      <c r="E27" s="5">
        <v>1743.55</v>
      </c>
      <c r="F27" s="5">
        <v>2009.64</v>
      </c>
      <c r="G27" s="5"/>
    </row>
    <row r="28" spans="1:7" ht="12.75" customHeight="1" x14ac:dyDescent="0.15">
      <c r="A28" s="2" t="s">
        <v>21</v>
      </c>
      <c r="B28" s="5">
        <v>6893.62</v>
      </c>
      <c r="C28" s="5">
        <v>0</v>
      </c>
      <c r="D28" s="5"/>
      <c r="E28" s="5">
        <v>0</v>
      </c>
      <c r="F28" s="5">
        <v>6893.62</v>
      </c>
      <c r="G28" s="5"/>
    </row>
    <row r="29" spans="1:7" ht="12.75" customHeight="1" x14ac:dyDescent="0.15">
      <c r="A29" s="2" t="s">
        <v>22</v>
      </c>
      <c r="B29" s="5">
        <v>46173.98</v>
      </c>
      <c r="C29" s="5">
        <v>3367</v>
      </c>
      <c r="D29" s="5"/>
      <c r="E29" s="5">
        <v>0</v>
      </c>
      <c r="F29" s="5">
        <v>42806.98</v>
      </c>
      <c r="G29" s="5"/>
    </row>
    <row r="30" spans="1:7" ht="12.75" customHeight="1" x14ac:dyDescent="0.15">
      <c r="A30" s="2" t="s">
        <v>23</v>
      </c>
      <c r="B30" s="5">
        <v>323.95</v>
      </c>
      <c r="C30" s="5">
        <v>248.95</v>
      </c>
      <c r="D30" s="5"/>
      <c r="E30" s="5">
        <v>0</v>
      </c>
      <c r="F30" s="5">
        <v>75</v>
      </c>
      <c r="G30" s="5"/>
    </row>
    <row r="31" spans="1:7" ht="12.75" customHeight="1" x14ac:dyDescent="0.15">
      <c r="A31" s="2" t="s">
        <v>24</v>
      </c>
      <c r="B31" s="5">
        <v>63317.41</v>
      </c>
      <c r="C31" s="5">
        <v>49409.77</v>
      </c>
      <c r="D31" s="5"/>
      <c r="E31" s="5">
        <v>0</v>
      </c>
      <c r="F31" s="5">
        <v>13907.64</v>
      </c>
      <c r="G31" s="5"/>
    </row>
    <row r="32" spans="1:7" ht="12.75" customHeight="1" x14ac:dyDescent="0.15">
      <c r="A32" s="2" t="s">
        <v>25</v>
      </c>
      <c r="B32" s="5">
        <v>66923.66</v>
      </c>
      <c r="C32" s="5">
        <v>16864.5</v>
      </c>
      <c r="D32" s="5"/>
      <c r="E32" s="5">
        <v>0</v>
      </c>
      <c r="F32" s="5">
        <v>50059.16</v>
      </c>
      <c r="G32" s="5"/>
    </row>
    <row r="33" spans="1:7" ht="12.75" customHeight="1" x14ac:dyDescent="0.15">
      <c r="A33" s="2" t="s">
        <v>26</v>
      </c>
      <c r="B33" s="5">
        <f>C33+F33</f>
        <v>903666.22</v>
      </c>
      <c r="C33" s="5">
        <f>749832.77+137929.95</f>
        <v>887762.72</v>
      </c>
      <c r="D33" s="5">
        <v>408562.14</v>
      </c>
      <c r="E33" s="5">
        <v>0</v>
      </c>
      <c r="F33" s="5">
        <v>15903.5</v>
      </c>
      <c r="G33" s="5"/>
    </row>
    <row r="34" spans="1:7" ht="12.75" customHeight="1" x14ac:dyDescent="0.15">
      <c r="A34" s="2" t="s">
        <v>27</v>
      </c>
      <c r="B34" s="5">
        <v>26492.34</v>
      </c>
      <c r="C34" s="5">
        <v>0</v>
      </c>
      <c r="D34" s="5"/>
      <c r="E34" s="5">
        <v>0</v>
      </c>
      <c r="F34" s="5">
        <v>26492.34</v>
      </c>
      <c r="G34" s="5"/>
    </row>
    <row r="35" spans="1:7" ht="12.75" customHeight="1" x14ac:dyDescent="0.15">
      <c r="A35" s="2" t="s">
        <v>28</v>
      </c>
      <c r="B35" s="5">
        <v>22.88</v>
      </c>
      <c r="C35" s="5">
        <v>0</v>
      </c>
      <c r="D35" s="5"/>
      <c r="E35" s="5">
        <v>0</v>
      </c>
      <c r="F35" s="5">
        <v>22.88</v>
      </c>
      <c r="G35" s="5"/>
    </row>
    <row r="36" spans="1:7" ht="12.75" customHeight="1" x14ac:dyDescent="0.15">
      <c r="A36" s="2" t="s">
        <v>29</v>
      </c>
      <c r="B36" s="5">
        <v>5833.32</v>
      </c>
      <c r="C36" s="5">
        <v>0</v>
      </c>
      <c r="D36" s="5"/>
      <c r="E36" s="5">
        <v>0</v>
      </c>
      <c r="F36" s="5">
        <v>5833.32</v>
      </c>
      <c r="G36" s="5"/>
    </row>
    <row r="37" spans="1:7" ht="12.75" customHeight="1" x14ac:dyDescent="0.15">
      <c r="A37" s="2" t="s">
        <v>30</v>
      </c>
      <c r="B37" s="5">
        <v>1915429.28</v>
      </c>
      <c r="C37" s="5">
        <v>1915429.28</v>
      </c>
      <c r="D37" s="5">
        <f>82717.82+716378.19+70000</f>
        <v>869096.01</v>
      </c>
      <c r="E37" s="5">
        <v>0</v>
      </c>
      <c r="F37" s="5">
        <v>0</v>
      </c>
      <c r="G37" s="5"/>
    </row>
    <row r="38" spans="1:7" ht="12.75" customHeight="1" x14ac:dyDescent="0.15">
      <c r="A38" s="2" t="s">
        <v>31</v>
      </c>
      <c r="B38" s="5">
        <v>789.59</v>
      </c>
      <c r="C38" s="5">
        <v>0</v>
      </c>
      <c r="D38" s="5"/>
      <c r="E38" s="5">
        <v>602.39</v>
      </c>
      <c r="F38" s="5">
        <v>187.2</v>
      </c>
      <c r="G38" s="5"/>
    </row>
    <row r="39" spans="1:7" ht="12.75" customHeight="1" x14ac:dyDescent="0.15">
      <c r="A39" s="2" t="s">
        <v>32</v>
      </c>
      <c r="B39" s="5">
        <v>-3829.03</v>
      </c>
      <c r="C39" s="5">
        <v>0</v>
      </c>
      <c r="D39" s="5"/>
      <c r="E39" s="5">
        <v>-3829.03</v>
      </c>
      <c r="F39" s="5">
        <v>0</v>
      </c>
      <c r="G39" s="5"/>
    </row>
    <row r="40" spans="1:7" ht="12.75" customHeight="1" x14ac:dyDescent="0.15">
      <c r="A40" s="2" t="s">
        <v>33</v>
      </c>
      <c r="B40" s="5">
        <v>-0.56999999999999995</v>
      </c>
      <c r="C40" s="5">
        <v>0</v>
      </c>
      <c r="D40" s="5"/>
      <c r="E40" s="5">
        <v>0</v>
      </c>
      <c r="F40" s="5">
        <v>-0.56999999999999995</v>
      </c>
      <c r="G40" s="5"/>
    </row>
    <row r="41" spans="1:7" ht="12.75" customHeight="1" x14ac:dyDescent="0.15">
      <c r="A41" s="2" t="s">
        <v>34</v>
      </c>
      <c r="B41" s="6">
        <v>1825861.56</v>
      </c>
      <c r="C41" s="6">
        <v>1825861.56</v>
      </c>
      <c r="D41" s="6">
        <f>SUM(D16:D40)</f>
        <v>1277658.1499999999</v>
      </c>
      <c r="E41" s="6">
        <v>0</v>
      </c>
      <c r="F41" s="6">
        <v>0</v>
      </c>
      <c r="G41" s="6"/>
    </row>
    <row r="42" spans="1:7" ht="12.75" customHeight="1" x14ac:dyDescent="0.15">
      <c r="A42" s="2" t="s">
        <v>35</v>
      </c>
      <c r="B42" s="6">
        <f>SUM(B16:B41)</f>
        <v>10018605.92</v>
      </c>
      <c r="C42" s="6">
        <f>SUM(C16:C41)</f>
        <v>8466064.2699999996</v>
      </c>
      <c r="D42" s="6">
        <f>D41</f>
        <v>1277658.1499999999</v>
      </c>
      <c r="E42" s="6">
        <v>-2756.81</v>
      </c>
      <c r="F42" s="6">
        <v>1555298.46</v>
      </c>
      <c r="G42" s="6"/>
    </row>
    <row r="43" spans="1:7" ht="12.75" customHeight="1" x14ac:dyDescent="0.15">
      <c r="A43" s="2" t="s">
        <v>36</v>
      </c>
      <c r="B43" s="6">
        <f>B42</f>
        <v>10018605.92</v>
      </c>
      <c r="C43" s="6">
        <f>C42</f>
        <v>8466064.2699999996</v>
      </c>
      <c r="D43" s="6">
        <f>D42</f>
        <v>1277658.1499999999</v>
      </c>
      <c r="E43" s="6">
        <v>-2756.81</v>
      </c>
      <c r="F43" s="6">
        <v>1555298.46</v>
      </c>
      <c r="G43" s="6"/>
    </row>
    <row r="44" spans="1:7" ht="11.25" x14ac:dyDescent="0.15">
      <c r="A44" s="2"/>
      <c r="B44" s="5"/>
      <c r="C44" s="5"/>
      <c r="D44" s="5"/>
      <c r="E44" s="5"/>
      <c r="F44" s="5"/>
      <c r="G44" s="5"/>
    </row>
    <row r="45" spans="1:7" ht="13.5" x14ac:dyDescent="0.15">
      <c r="A45" s="2" t="s">
        <v>37</v>
      </c>
      <c r="B45" s="7">
        <f>B12-B43</f>
        <v>278557.4299999997</v>
      </c>
      <c r="C45" s="7">
        <f>C12-C43</f>
        <v>0</v>
      </c>
      <c r="D45" s="7">
        <f>D43</f>
        <v>1277658.1499999999</v>
      </c>
      <c r="E45" s="7">
        <v>7994.33</v>
      </c>
      <c r="F45" s="7">
        <v>270563.09999999998</v>
      </c>
      <c r="G45" s="7"/>
    </row>
  </sheetData>
  <pageMargins left="0.7" right="0.7" top="0.75" bottom="0.75" header="0.3" footer="0.3"/>
  <pageSetup orientation="portrait" r:id="rId1"/>
  <headerFooter>
    <oddHeader>&amp;C&amp;"B"&amp;8&amp;"Times New Roman"Northwest Portland Area Indian Health Board&amp;"B"
&amp;8&amp;"Times New Roman"Statement of Revenues and Expenditures - MIKES QTR REPORT
&amp;8&amp;"Times New Roman"From 10/1/2012 Through 8/31/2013</oddHeader>
    <oddFooter>&amp;L&amp;6&amp;"Times New Roman"Date:  &amp;D, &amp;T&amp;R&amp;6&amp;"Times New Roman"Page:  &amp;P</oddFoot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Mostofi</dc:creator>
  <cp:lastModifiedBy>Jacqueline Left Hand Bull</cp:lastModifiedBy>
  <cp:lastPrinted>2013-10-17T22:57:04Z</cp:lastPrinted>
  <dcterms:created xsi:type="dcterms:W3CDTF">2013-10-17T22:37:52Z</dcterms:created>
  <dcterms:modified xsi:type="dcterms:W3CDTF">2013-10-18T20:21:27Z</dcterms:modified>
</cp:coreProperties>
</file>